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35" windowWidth="15315" windowHeight="7965"/>
  </bookViews>
  <sheets>
    <sheet name="декабрь-май" sheetId="1" r:id="rId1"/>
  </sheets>
  <definedNames>
    <definedName name="_xlnm.Print_Area" localSheetId="0">'декабрь-май'!$A$1:$M$64</definedName>
  </definedNames>
  <calcPr calcId="124519"/>
</workbook>
</file>

<file path=xl/calcChain.xml><?xml version="1.0" encoding="utf-8"?>
<calcChain xmlns="http://schemas.openxmlformats.org/spreadsheetml/2006/main">
  <c r="E53" i="1"/>
  <c r="E63"/>
  <c r="F63" s="1"/>
  <c r="E62"/>
  <c r="F62" s="1"/>
  <c r="E61"/>
  <c r="F61" s="1"/>
  <c r="E60"/>
  <c r="E57"/>
  <c r="F57" s="1"/>
  <c r="J15"/>
  <c r="J14"/>
  <c r="J13"/>
  <c r="J12"/>
  <c r="J11"/>
  <c r="I15"/>
  <c r="I14"/>
  <c r="I13"/>
  <c r="I12"/>
  <c r="I11"/>
  <c r="E24"/>
  <c r="F24" s="1"/>
  <c r="E25"/>
  <c r="F25" s="1"/>
  <c r="E26"/>
  <c r="F26" s="1"/>
  <c r="E23"/>
  <c r="F23" s="1"/>
  <c r="F60"/>
  <c r="D57"/>
  <c r="F53"/>
  <c r="C38"/>
  <c r="D35"/>
  <c r="E35" s="1"/>
  <c r="F35" s="1"/>
  <c r="D21"/>
  <c r="D17"/>
  <c r="E17" s="1"/>
  <c r="D14"/>
  <c r="D13"/>
  <c r="E13" s="1"/>
  <c r="F13" s="1"/>
  <c r="E56"/>
  <c r="F56" s="1"/>
  <c r="E54"/>
  <c r="F54" s="1"/>
  <c r="E44"/>
  <c r="F44" s="1"/>
  <c r="E43"/>
  <c r="F43" s="1"/>
  <c r="E42"/>
  <c r="F42" s="1"/>
  <c r="E41"/>
  <c r="F41" s="1"/>
  <c r="E38"/>
  <c r="E34"/>
  <c r="F34" s="1"/>
  <c r="E20"/>
  <c r="F20" s="1"/>
  <c r="E19"/>
  <c r="F19" s="1"/>
  <c r="E16"/>
  <c r="F16" s="1"/>
  <c r="E14"/>
  <c r="F14" s="1"/>
  <c r="F38" l="1"/>
  <c r="E21"/>
  <c r="F21" s="1"/>
  <c r="F17"/>
  <c r="E39"/>
  <c r="F39" s="1"/>
</calcChain>
</file>

<file path=xl/sharedStrings.xml><?xml version="1.0" encoding="utf-8"?>
<sst xmlns="http://schemas.openxmlformats.org/spreadsheetml/2006/main" count="146" uniqueCount="97">
  <si>
    <t xml:space="preserve">Усадьба "Вишневый сад"          </t>
  </si>
  <si>
    <t xml:space="preserve">606530 Нижегородская область, </t>
  </si>
  <si>
    <t>Городецкий р-он, д.Иваново, 93</t>
  </si>
  <si>
    <t>Тариф "Лайт"</t>
  </si>
  <si>
    <t>Индивидуальные туры (до 6 человек)</t>
  </si>
  <si>
    <r>
      <t>В стоимость входит:</t>
    </r>
    <r>
      <rPr>
        <sz val="12"/>
        <color indexed="60"/>
        <rFont val="Bookman Old Style"/>
        <family val="1"/>
        <charset val="204"/>
      </rPr>
      <t xml:space="preserve"> проживание, парковка</t>
    </r>
  </si>
  <si>
    <t>Будни</t>
  </si>
  <si>
    <t>Пт.-сб.                         или                      Сб.-вс.</t>
  </si>
  <si>
    <t xml:space="preserve">Пт.-вс.         </t>
  </si>
  <si>
    <t>Недельный тур ВС. - ВС.</t>
  </si>
  <si>
    <t>Пт.-сб. или    Сб.-вс.</t>
  </si>
  <si>
    <t>Тур выходного дня</t>
  </si>
  <si>
    <t>Стандарт 2х местный ("Барский дом")</t>
  </si>
  <si>
    <t>Аренда Усадьбы (два дома)</t>
  </si>
  <si>
    <t>Стандарт 3х местный ("Барский дом")</t>
  </si>
  <si>
    <t>Только основные (15 человек)</t>
  </si>
  <si>
    <t>Стандарт Семейный ("Барский дом")</t>
  </si>
  <si>
    <t>Все основные и доп.места (23 человека)</t>
  </si>
  <si>
    <t>Полулюкс ("Флигель")</t>
  </si>
  <si>
    <t>Стоимость за коттедж до 11 человек</t>
  </si>
  <si>
    <t>Стоимость за коттедж до 15 человек</t>
  </si>
  <si>
    <t>Скидки</t>
  </si>
  <si>
    <t>Стоимость за дом за 4 человек</t>
  </si>
  <si>
    <t xml:space="preserve">Дети до 5 лет без места  </t>
  </si>
  <si>
    <t>бесплатно</t>
  </si>
  <si>
    <t>Стоимость  за дом за 6 человек</t>
  </si>
  <si>
    <t xml:space="preserve">Дети до 14 лет на доп. месте </t>
  </si>
  <si>
    <t>Стоимость за дом за 8 человек</t>
  </si>
  <si>
    <t>Дети до 7 лет на основном месте</t>
  </si>
  <si>
    <t>Стоимость доп. места</t>
  </si>
  <si>
    <t>Дети до 14 лет на основном месте</t>
  </si>
  <si>
    <t>Размещение гостей без проживания</t>
  </si>
  <si>
    <t>-</t>
  </si>
  <si>
    <t>Тариф "Стандарт"</t>
  </si>
  <si>
    <t>Питание</t>
  </si>
  <si>
    <r>
      <t>В стоимость входит:</t>
    </r>
    <r>
      <rPr>
        <sz val="12"/>
        <color indexed="60"/>
        <rFont val="Bookman Old Style"/>
        <family val="1"/>
        <charset val="204"/>
      </rPr>
      <t xml:space="preserve"> проживание, завтрак, баня*.</t>
    </r>
    <r>
      <rPr>
        <sz val="10"/>
        <color indexed="60"/>
        <rFont val="Bookman Old Style"/>
        <family val="1"/>
        <charset val="204"/>
      </rPr>
      <t xml:space="preserve"> (*При аренде барского дома баня в стоимость не входит)</t>
    </r>
  </si>
  <si>
    <t>Завтрак</t>
  </si>
  <si>
    <t>Обед</t>
  </si>
  <si>
    <t>Ужин</t>
  </si>
  <si>
    <t>Аренда Усадьбы (два дома, баня)</t>
  </si>
  <si>
    <t>Трансфер</t>
  </si>
  <si>
    <t>Все основные и доп.места (23 человек)</t>
  </si>
  <si>
    <t>Микроавтобус "ГАЗЕЛЬ" - 13-15 мест</t>
  </si>
  <si>
    <t>Русская Баня</t>
  </si>
  <si>
    <t>До 10 человек</t>
  </si>
  <si>
    <t>Набор для бани (полотенце, тапочки, шапочка)</t>
  </si>
  <si>
    <t>Игровой дом</t>
  </si>
  <si>
    <t>Русский Бильярд (10 футов) - 1 час</t>
  </si>
  <si>
    <t>Тариф "Максимум"</t>
  </si>
  <si>
    <t>Массажное кресло - 10 мин.</t>
  </si>
  <si>
    <r>
      <t>В стоимость входит:</t>
    </r>
    <r>
      <rPr>
        <sz val="12"/>
        <color indexed="60"/>
        <rFont val="Bookman Old Style"/>
        <family val="1"/>
        <charset val="204"/>
      </rPr>
      <t xml:space="preserve"> проживание, 3-х разовое питание, бильярд, батут, прокат велосипедов, </t>
    </r>
  </si>
  <si>
    <t>Солярий - 2 мин.</t>
  </si>
  <si>
    <t>роликов, бадминтон, тенис, лыжи, коньки, прогулка на лошади (1 час), солярий (2 мин. на человека)</t>
  </si>
  <si>
    <t>Дополнительные услуги</t>
  </si>
  <si>
    <t>Аренда Усадьбы (два дома, баня, бильярд)</t>
  </si>
  <si>
    <t>1 час</t>
  </si>
  <si>
    <t>1 круг</t>
  </si>
  <si>
    <t>Набор для шашлыка (6 чел.)</t>
  </si>
  <si>
    <t>Входит: уголь (3 кг), розжиг, решетка или шампура, посуда одноразовая</t>
  </si>
  <si>
    <t>БЕСПЛАТНО: Парковка, бассейн, караоке, мангал, посуда</t>
  </si>
  <si>
    <t>Автобус "ПАЗ" - 22 - 28 мест</t>
  </si>
  <si>
    <t>Автобус  "Хендай" - 29 - 33 места</t>
  </si>
  <si>
    <t>1000/час</t>
  </si>
  <si>
    <t>До 20 человек</t>
  </si>
  <si>
    <t>2000/час</t>
  </si>
  <si>
    <t>При заказе четырех  часов - ПЯТЫЙ БЕСПЛАТНО!</t>
  </si>
  <si>
    <t>100/час</t>
  </si>
  <si>
    <t>Каждый дополнительный человек</t>
  </si>
  <si>
    <t>Микроавтобус "Форд транзит" - 18 - 20 мест</t>
  </si>
  <si>
    <t>Прогулка на лошади</t>
  </si>
  <si>
    <t>1 час/1 круг</t>
  </si>
  <si>
    <t>500 /100</t>
  </si>
  <si>
    <t>1 шт.</t>
  </si>
  <si>
    <t xml:space="preserve">Прайс-лист </t>
  </si>
  <si>
    <t xml:space="preserve">Квадроцикл </t>
  </si>
  <si>
    <t>Снегоход (до 2- человек)</t>
  </si>
  <si>
    <t>10 мин</t>
  </si>
  <si>
    <t>Лыжи горные (лыжи, ботинки, палки)</t>
  </si>
  <si>
    <t>Лыжи беговые (лыжи, ботинки, палки)</t>
  </si>
  <si>
    <t>Посещение катка</t>
  </si>
  <si>
    <t>Сноуборд (сноуборд, ботинки)</t>
  </si>
  <si>
    <t>Зимний "Банан" 3-х местный (7-10 мин)</t>
  </si>
  <si>
    <t>Прокат тюбов ("Ватрушка")</t>
  </si>
  <si>
    <t>Обучение зимнему кайтингу</t>
  </si>
  <si>
    <t>Размещение гостей без проживания и питания</t>
  </si>
  <si>
    <t xml:space="preserve">Аренда коттеджа "Флигель" </t>
  </si>
  <si>
    <t>Стоимость за дом за 2 человек</t>
  </si>
  <si>
    <t>Стоимость  за дом за 4 человек</t>
  </si>
  <si>
    <t>Стоимость за дом за 6 человек</t>
  </si>
  <si>
    <t>Аренда коттеджа "Флигель" с баней (баня входит в стоимость)</t>
  </si>
  <si>
    <t>Стандарт ("Барский дом")</t>
  </si>
  <si>
    <t>Одноместное размещение*</t>
  </si>
  <si>
    <t>Люкс ("Флигель", "Прованс")</t>
  </si>
  <si>
    <t>* В стоимость входит проживание и завтрак. Цена действует при бронировании в будние дни на 3 суток и более</t>
  </si>
  <si>
    <t>Call center: (831) 2 -808-508; www.sadnamore.ru</t>
  </si>
  <si>
    <t>Аренда коттеджа "Барский дом"</t>
  </si>
  <si>
    <r>
      <t xml:space="preserve">Аренда коттеджа "Прованс"  </t>
    </r>
    <r>
      <rPr>
        <b/>
        <sz val="14"/>
        <color rgb="FFFF0000"/>
        <rFont val="Arial"/>
        <family val="2"/>
        <charset val="204"/>
      </rPr>
      <t>NEW</t>
    </r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</si>
</sst>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3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name val="Arial Cyr"/>
      <charset val="204"/>
    </font>
    <font>
      <sz val="14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b/>
      <sz val="16"/>
      <color theme="5" tint="-0.249977111117893"/>
      <name val="Bookman Old Style"/>
      <family val="1"/>
      <charset val="204"/>
    </font>
    <font>
      <b/>
      <sz val="16"/>
      <name val="Bookman Old Style"/>
      <family val="1"/>
      <charset val="204"/>
    </font>
    <font>
      <b/>
      <sz val="12"/>
      <color theme="5" tint="-0.249977111117893"/>
      <name val="Bookman Old Style"/>
      <family val="1"/>
      <charset val="204"/>
    </font>
    <font>
      <sz val="12"/>
      <color indexed="60"/>
      <name val="Bookman Old Style"/>
      <family val="1"/>
      <charset val="204"/>
    </font>
    <font>
      <b/>
      <sz val="10"/>
      <name val="Bookman Old Style"/>
      <family val="1"/>
      <charset val="204"/>
    </font>
    <font>
      <b/>
      <sz val="11"/>
      <color indexed="8"/>
      <name val="Arial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2"/>
      <name val="Arial"/>
      <family val="2"/>
      <charset val="204"/>
    </font>
    <font>
      <sz val="10"/>
      <name val="Arial Cyr"/>
      <family val="2"/>
      <charset val="204"/>
    </font>
    <font>
      <sz val="11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60"/>
      <name val="Bookman Old Style"/>
      <family val="1"/>
      <charset val="204"/>
    </font>
    <font>
      <sz val="12"/>
      <color indexed="8"/>
      <name val="Arial"/>
      <family val="2"/>
      <charset val="204"/>
    </font>
    <font>
      <b/>
      <sz val="12"/>
      <name val="Bookman Old Style"/>
      <family val="1"/>
      <charset val="204"/>
    </font>
    <font>
      <sz val="12"/>
      <name val="Arial Cyr"/>
      <charset val="204"/>
    </font>
    <font>
      <sz val="12"/>
      <color indexed="10"/>
      <name val="Arial"/>
      <family val="2"/>
      <charset val="204"/>
    </font>
    <font>
      <sz val="12"/>
      <color theme="5" tint="-0.249977111117893"/>
      <name val="Bookman Old Style"/>
      <family val="1"/>
      <charset val="204"/>
    </font>
    <font>
      <sz val="10"/>
      <color indexed="10"/>
      <name val="Arial"/>
      <family val="2"/>
      <charset val="204"/>
    </font>
    <font>
      <i/>
      <sz val="12"/>
      <name val="Arial Cyr"/>
      <charset val="204"/>
    </font>
    <font>
      <b/>
      <i/>
      <sz val="10"/>
      <name val="Arial Cyr"/>
      <charset val="204"/>
    </font>
    <font>
      <b/>
      <sz val="18"/>
      <color rgb="FFFF0000"/>
      <name val="Bookman Old Style"/>
      <family val="1"/>
      <charset val="204"/>
    </font>
    <font>
      <b/>
      <sz val="20"/>
      <color rgb="FFFF0000"/>
      <name val="Arial Cyr"/>
      <charset val="204"/>
    </font>
    <font>
      <b/>
      <i/>
      <sz val="13"/>
      <color theme="5" tint="-0.249977111117893"/>
      <name val="Bookman Old Style"/>
      <family val="1"/>
      <charset val="204"/>
    </font>
    <font>
      <b/>
      <sz val="10"/>
      <color rgb="FFFF0000"/>
      <name val="Arial Cyr"/>
      <charset val="204"/>
    </font>
    <font>
      <sz val="11"/>
      <name val="Arial"/>
      <family val="2"/>
      <charset val="204"/>
    </font>
    <font>
      <b/>
      <sz val="12"/>
      <color rgb="FFFF0000"/>
      <name val="Arial Cyr"/>
      <charset val="204"/>
    </font>
    <font>
      <b/>
      <sz val="14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1">
    <xf numFmtId="0" fontId="0" fillId="0" borderId="0" xfId="0"/>
    <xf numFmtId="1" fontId="2" fillId="0" borderId="0" xfId="0" applyNumberFormat="1" applyFont="1" applyBorder="1"/>
    <xf numFmtId="1" fontId="2" fillId="0" borderId="0" xfId="0" applyNumberFormat="1" applyFont="1"/>
    <xf numFmtId="1" fontId="0" fillId="0" borderId="0" xfId="0" applyNumberFormat="1" applyFont="1" applyBorder="1"/>
    <xf numFmtId="1" fontId="0" fillId="0" borderId="0" xfId="0" applyNumberFormat="1" applyFont="1"/>
    <xf numFmtId="1" fontId="4" fillId="0" borderId="0" xfId="0" applyNumberFormat="1" applyFont="1" applyBorder="1"/>
    <xf numFmtId="1" fontId="4" fillId="0" borderId="0" xfId="0" applyNumberFormat="1" applyFont="1"/>
    <xf numFmtId="1" fontId="2" fillId="0" borderId="0" xfId="0" applyNumberFormat="1" applyFont="1" applyBorder="1" applyAlignment="1">
      <alignment horizontal="center" vertical="center"/>
    </xf>
    <xf numFmtId="1" fontId="7" fillId="0" borderId="0" xfId="0" applyNumberFormat="1" applyFont="1" applyBorder="1" applyAlignment="1">
      <alignment horizontal="center" vertical="center" wrapText="1"/>
    </xf>
    <xf numFmtId="1" fontId="7" fillId="0" borderId="0" xfId="0" applyNumberFormat="1" applyFont="1"/>
    <xf numFmtId="1" fontId="8" fillId="0" borderId="4" xfId="0" applyNumberFormat="1" applyFont="1" applyBorder="1" applyAlignment="1">
      <alignment horizontal="left"/>
    </xf>
    <xf numFmtId="1" fontId="10" fillId="0" borderId="0" xfId="0" applyNumberFormat="1" applyFont="1" applyBorder="1" applyAlignment="1">
      <alignment horizontal="center" vertical="center"/>
    </xf>
    <xf numFmtId="1" fontId="10" fillId="0" borderId="5" xfId="0" applyNumberFormat="1" applyFont="1" applyBorder="1" applyAlignment="1">
      <alignment horizontal="center" vertical="center"/>
    </xf>
    <xf numFmtId="1" fontId="10" fillId="0" borderId="0" xfId="0" applyNumberFormat="1" applyFont="1" applyBorder="1" applyAlignment="1">
      <alignment horizontal="center" vertical="center" wrapText="1"/>
    </xf>
    <xf numFmtId="1" fontId="10" fillId="0" borderId="0" xfId="0" applyNumberFormat="1" applyFont="1" applyBorder="1" applyAlignment="1">
      <alignment horizontal="center"/>
    </xf>
    <xf numFmtId="1" fontId="10" fillId="0" borderId="5" xfId="0" applyNumberFormat="1" applyFont="1" applyBorder="1" applyAlignment="1">
      <alignment horizontal="center"/>
    </xf>
    <xf numFmtId="1" fontId="10" fillId="0" borderId="0" xfId="0" applyNumberFormat="1" applyFont="1"/>
    <xf numFmtId="1" fontId="11" fillId="0" borderId="7" xfId="1" applyNumberFormat="1" applyFont="1" applyBorder="1" applyAlignment="1">
      <alignment horizontal="center" wrapText="1"/>
    </xf>
    <xf numFmtId="1" fontId="4" fillId="0" borderId="0" xfId="0" applyNumberFormat="1" applyFont="1" applyBorder="1" applyAlignment="1">
      <alignment horizontal="center" vertical="center" wrapText="1"/>
    </xf>
    <xf numFmtId="1" fontId="12" fillId="0" borderId="0" xfId="1" applyNumberFormat="1" applyFont="1"/>
    <xf numFmtId="1" fontId="12" fillId="0" borderId="0" xfId="0" applyNumberFormat="1" applyFont="1"/>
    <xf numFmtId="1" fontId="14" fillId="0" borderId="6" xfId="0" applyNumberFormat="1" applyFont="1" applyBorder="1"/>
    <xf numFmtId="1" fontId="14" fillId="0" borderId="7" xfId="1" applyNumberFormat="1" applyFont="1" applyBorder="1" applyAlignment="1">
      <alignment horizontal="center" vertical="center"/>
    </xf>
    <xf numFmtId="1" fontId="14" fillId="0" borderId="9" xfId="1" applyNumberFormat="1" applyFont="1" applyBorder="1" applyAlignment="1">
      <alignment horizontal="center" vertical="center"/>
    </xf>
    <xf numFmtId="1" fontId="15" fillId="0" borderId="0" xfId="0" applyNumberFormat="1" applyFont="1"/>
    <xf numFmtId="1" fontId="16" fillId="0" borderId="6" xfId="0" applyNumberFormat="1" applyFont="1" applyBorder="1"/>
    <xf numFmtId="1" fontId="16" fillId="0" borderId="7" xfId="1" applyNumberFormat="1" applyFont="1" applyBorder="1" applyAlignment="1">
      <alignment horizontal="center"/>
    </xf>
    <xf numFmtId="1" fontId="16" fillId="0" borderId="9" xfId="1" applyNumberFormat="1" applyFont="1" applyBorder="1" applyAlignment="1">
      <alignment horizontal="center"/>
    </xf>
    <xf numFmtId="1" fontId="14" fillId="0" borderId="16" xfId="0" applyNumberFormat="1" applyFont="1" applyBorder="1"/>
    <xf numFmtId="1" fontId="14" fillId="0" borderId="17" xfId="1" applyNumberFormat="1" applyFont="1" applyBorder="1" applyAlignment="1">
      <alignment horizontal="center" vertical="center"/>
    </xf>
    <xf numFmtId="1" fontId="14" fillId="0" borderId="18" xfId="1" applyNumberFormat="1" applyFont="1" applyBorder="1" applyAlignment="1">
      <alignment horizontal="center" vertical="center"/>
    </xf>
    <xf numFmtId="1" fontId="17" fillId="0" borderId="0" xfId="1" applyNumberFormat="1" applyFont="1" applyBorder="1" applyAlignment="1"/>
    <xf numFmtId="1" fontId="18" fillId="0" borderId="0" xfId="0" applyNumberFormat="1" applyFont="1" applyBorder="1"/>
    <xf numFmtId="1" fontId="14" fillId="0" borderId="6" xfId="0" applyNumberFormat="1" applyFont="1" applyBorder="1" applyAlignment="1"/>
    <xf numFmtId="1" fontId="14" fillId="0" borderId="9" xfId="0" applyNumberFormat="1" applyFont="1" applyBorder="1" applyAlignment="1">
      <alignment horizontal="center"/>
    </xf>
    <xf numFmtId="9" fontId="14" fillId="0" borderId="9" xfId="2" applyFont="1" applyBorder="1" applyAlignment="1">
      <alignment horizontal="center"/>
    </xf>
    <xf numFmtId="1" fontId="18" fillId="0" borderId="0" xfId="0" applyNumberFormat="1" applyFont="1" applyBorder="1" applyAlignment="1">
      <alignment horizontal="center"/>
    </xf>
    <xf numFmtId="1" fontId="18" fillId="0" borderId="0" xfId="0" applyNumberFormat="1" applyFont="1" applyFill="1" applyBorder="1"/>
    <xf numFmtId="1" fontId="14" fillId="0" borderId="16" xfId="0" applyNumberFormat="1" applyFont="1" applyBorder="1" applyAlignment="1"/>
    <xf numFmtId="9" fontId="14" fillId="0" borderId="18" xfId="2" applyFont="1" applyBorder="1" applyAlignment="1">
      <alignment horizontal="center"/>
    </xf>
    <xf numFmtId="1" fontId="16" fillId="0" borderId="16" xfId="0" applyNumberFormat="1" applyFont="1" applyBorder="1"/>
    <xf numFmtId="1" fontId="16" fillId="0" borderId="17" xfId="1" applyNumberFormat="1" applyFont="1" applyBorder="1" applyAlignment="1">
      <alignment horizontal="center"/>
    </xf>
    <xf numFmtId="1" fontId="16" fillId="0" borderId="18" xfId="1" applyNumberFormat="1" applyFont="1" applyBorder="1" applyAlignment="1">
      <alignment horizontal="center"/>
    </xf>
    <xf numFmtId="1" fontId="19" fillId="0" borderId="0" xfId="0" applyNumberFormat="1" applyFont="1" applyBorder="1" applyAlignment="1">
      <alignment horizontal="left"/>
    </xf>
    <xf numFmtId="1" fontId="20" fillId="0" borderId="0" xfId="1" applyNumberFormat="1" applyFont="1" applyBorder="1" applyAlignment="1">
      <alignment horizontal="center"/>
    </xf>
    <xf numFmtId="1" fontId="14" fillId="0" borderId="6" xfId="0" applyNumberFormat="1" applyFont="1" applyBorder="1" applyAlignment="1">
      <alignment horizontal="left" vertical="center"/>
    </xf>
    <xf numFmtId="1" fontId="14" fillId="0" borderId="9" xfId="0" applyNumberFormat="1" applyFont="1" applyBorder="1" applyAlignment="1">
      <alignment horizontal="center" vertical="center"/>
    </xf>
    <xf numFmtId="1" fontId="12" fillId="0" borderId="0" xfId="0" applyNumberFormat="1" applyFont="1" applyBorder="1"/>
    <xf numFmtId="1" fontId="11" fillId="0" borderId="7" xfId="1" applyNumberFormat="1" applyFont="1" applyBorder="1" applyAlignment="1">
      <alignment horizontal="center" vertical="center" wrapText="1"/>
    </xf>
    <xf numFmtId="1" fontId="14" fillId="0" borderId="16" xfId="0" applyNumberFormat="1" applyFont="1" applyBorder="1" applyAlignment="1">
      <alignment horizontal="left" vertical="center"/>
    </xf>
    <xf numFmtId="1" fontId="14" fillId="0" borderId="18" xfId="0" applyNumberFormat="1" applyFont="1" applyBorder="1" applyAlignment="1">
      <alignment horizontal="center" vertical="center"/>
    </xf>
    <xf numFmtId="1" fontId="22" fillId="0" borderId="6" xfId="0" applyNumberFormat="1" applyFont="1" applyBorder="1"/>
    <xf numFmtId="1" fontId="22" fillId="0" borderId="7" xfId="1" applyNumberFormat="1" applyFont="1" applyBorder="1" applyAlignment="1">
      <alignment horizontal="center"/>
    </xf>
    <xf numFmtId="1" fontId="15" fillId="0" borderId="0" xfId="0" applyNumberFormat="1" applyFont="1" applyBorder="1"/>
    <xf numFmtId="1" fontId="14" fillId="0" borderId="6" xfId="0" applyNumberFormat="1" applyFont="1" applyBorder="1" applyAlignment="1">
      <alignment vertical="center"/>
    </xf>
    <xf numFmtId="1" fontId="14" fillId="0" borderId="16" xfId="0" applyNumberFormat="1" applyFont="1" applyBorder="1" applyAlignment="1">
      <alignment vertical="center"/>
    </xf>
    <xf numFmtId="1" fontId="18" fillId="0" borderId="0" xfId="0" applyNumberFormat="1" applyFont="1" applyBorder="1" applyAlignment="1">
      <alignment vertical="center"/>
    </xf>
    <xf numFmtId="1" fontId="18" fillId="0" borderId="0" xfId="0" applyNumberFormat="1" applyFont="1" applyBorder="1" applyAlignment="1">
      <alignment horizontal="center" vertical="center"/>
    </xf>
    <xf numFmtId="1" fontId="22" fillId="0" borderId="16" xfId="0" applyNumberFormat="1" applyFont="1" applyBorder="1"/>
    <xf numFmtId="1" fontId="22" fillId="0" borderId="17" xfId="1" applyNumberFormat="1" applyFont="1" applyBorder="1" applyAlignment="1">
      <alignment horizontal="center"/>
    </xf>
    <xf numFmtId="1" fontId="22" fillId="0" borderId="18" xfId="1" applyNumberFormat="1" applyFont="1" applyBorder="1" applyAlignment="1">
      <alignment horizontal="center"/>
    </xf>
    <xf numFmtId="1" fontId="18" fillId="0" borderId="0" xfId="0" applyNumberFormat="1" applyFont="1" applyAlignment="1">
      <alignment horizontal="center"/>
    </xf>
    <xf numFmtId="1" fontId="23" fillId="0" borderId="0" xfId="0" applyNumberFormat="1" applyFont="1" applyBorder="1" applyAlignment="1">
      <alignment horizontal="center" vertical="center"/>
    </xf>
    <xf numFmtId="1" fontId="23" fillId="0" borderId="5" xfId="0" applyNumberFormat="1" applyFont="1" applyBorder="1" applyAlignment="1">
      <alignment horizontal="center" vertical="center"/>
    </xf>
    <xf numFmtId="1" fontId="24" fillId="0" borderId="0" xfId="0" applyNumberFormat="1" applyFont="1"/>
    <xf numFmtId="1" fontId="25" fillId="0" borderId="0" xfId="0" applyNumberFormat="1" applyFont="1" applyFill="1" applyBorder="1" applyAlignment="1">
      <alignment vertical="top" wrapText="1"/>
    </xf>
    <xf numFmtId="1" fontId="24" fillId="0" borderId="0" xfId="1" applyNumberFormat="1" applyFont="1"/>
    <xf numFmtId="1" fontId="26" fillId="0" borderId="4" xfId="0" applyNumberFormat="1" applyFont="1" applyBorder="1" applyAlignment="1">
      <alignment horizontal="left"/>
    </xf>
    <xf numFmtId="1" fontId="27" fillId="0" borderId="0" xfId="0" applyNumberFormat="1" applyFont="1" applyFill="1" applyBorder="1" applyAlignment="1">
      <alignment vertical="top" wrapText="1"/>
    </xf>
    <xf numFmtId="1" fontId="12" fillId="0" borderId="0" xfId="0" applyNumberFormat="1" applyFont="1" applyAlignment="1">
      <alignment vertical="center" wrapText="1"/>
    </xf>
    <xf numFmtId="1" fontId="14" fillId="0" borderId="13" xfId="0" applyNumberFormat="1" applyFont="1" applyBorder="1" applyAlignment="1">
      <alignment horizontal="left" vertical="center"/>
    </xf>
    <xf numFmtId="1" fontId="14" fillId="0" borderId="14" xfId="0" applyNumberFormat="1" applyFont="1" applyBorder="1" applyAlignment="1">
      <alignment horizontal="center" vertical="center" wrapText="1"/>
    </xf>
    <xf numFmtId="1" fontId="14" fillId="0" borderId="15" xfId="0" applyNumberFormat="1" applyFont="1" applyBorder="1" applyAlignment="1">
      <alignment horizontal="center" vertical="center" wrapText="1"/>
    </xf>
    <xf numFmtId="1" fontId="14" fillId="0" borderId="7" xfId="0" applyNumberFormat="1" applyFont="1" applyBorder="1" applyAlignment="1">
      <alignment horizontal="center" vertical="center" wrapText="1"/>
    </xf>
    <xf numFmtId="1" fontId="14" fillId="0" borderId="9" xfId="0" applyNumberFormat="1" applyFont="1" applyBorder="1" applyAlignment="1">
      <alignment horizontal="center" vertical="center" wrapText="1"/>
    </xf>
    <xf numFmtId="1" fontId="14" fillId="0" borderId="6" xfId="0" applyNumberFormat="1" applyFont="1" applyBorder="1" applyAlignment="1">
      <alignment horizontal="left" vertical="center" wrapText="1"/>
    </xf>
    <xf numFmtId="1" fontId="29" fillId="0" borderId="0" xfId="0" applyNumberFormat="1" applyFont="1" applyAlignment="1">
      <alignment horizontal="center" vertical="center"/>
    </xf>
    <xf numFmtId="1" fontId="0" fillId="0" borderId="0" xfId="0" applyNumberFormat="1"/>
    <xf numFmtId="1" fontId="0" fillId="0" borderId="0" xfId="1" applyNumberFormat="1" applyFont="1"/>
    <xf numFmtId="1" fontId="0" fillId="0" borderId="0" xfId="1" applyNumberFormat="1" applyFont="1" applyAlignment="1">
      <alignment horizontal="center"/>
    </xf>
    <xf numFmtId="1" fontId="0" fillId="0" borderId="0" xfId="1" applyNumberFormat="1" applyFont="1" applyAlignment="1">
      <alignment wrapText="1"/>
    </xf>
    <xf numFmtId="1" fontId="30" fillId="0" borderId="0" xfId="0" applyNumberFormat="1" applyFont="1"/>
    <xf numFmtId="1" fontId="31" fillId="0" borderId="0" xfId="1" applyNumberFormat="1" applyFont="1"/>
    <xf numFmtId="1" fontId="31" fillId="0" borderId="0" xfId="1" applyNumberFormat="1" applyFont="1" applyAlignment="1">
      <alignment horizontal="center"/>
    </xf>
    <xf numFmtId="1" fontId="6" fillId="0" borderId="1" xfId="0" applyNumberFormat="1" applyFont="1" applyBorder="1" applyAlignment="1">
      <alignment horizontal="center"/>
    </xf>
    <xf numFmtId="1" fontId="6" fillId="0" borderId="3" xfId="0" applyNumberFormat="1" applyFont="1" applyBorder="1" applyAlignment="1">
      <alignment horizontal="center"/>
    </xf>
    <xf numFmtId="1" fontId="6" fillId="0" borderId="19" xfId="1" applyNumberFormat="1" applyFont="1" applyBorder="1" applyAlignment="1">
      <alignment horizontal="center" vertical="center"/>
    </xf>
    <xf numFmtId="1" fontId="6" fillId="0" borderId="20" xfId="1" applyNumberFormat="1" applyFont="1" applyBorder="1" applyAlignment="1">
      <alignment horizontal="center" vertical="center"/>
    </xf>
    <xf numFmtId="1" fontId="6" fillId="0" borderId="21" xfId="1" applyNumberFormat="1" applyFont="1" applyBorder="1" applyAlignment="1">
      <alignment horizontal="center" vertical="center"/>
    </xf>
    <xf numFmtId="1" fontId="33" fillId="0" borderId="0" xfId="0" applyNumberFormat="1" applyFont="1"/>
    <xf numFmtId="1" fontId="34" fillId="0" borderId="16" xfId="0" applyNumberFormat="1" applyFont="1" applyFill="1" applyBorder="1" applyAlignment="1">
      <alignment vertical="center"/>
    </xf>
    <xf numFmtId="1" fontId="34" fillId="0" borderId="6" xfId="0" applyNumberFormat="1" applyFont="1" applyFill="1" applyBorder="1" applyAlignment="1">
      <alignment vertical="center"/>
    </xf>
    <xf numFmtId="1" fontId="35" fillId="0" borderId="0" xfId="0" applyNumberFormat="1" applyFont="1"/>
    <xf numFmtId="1" fontId="24" fillId="0" borderId="10" xfId="0" applyNumberFormat="1" applyFont="1" applyBorder="1" applyAlignment="1">
      <alignment vertical="center"/>
    </xf>
    <xf numFmtId="1" fontId="14" fillId="0" borderId="8" xfId="0" applyNumberFormat="1" applyFont="1" applyBorder="1" applyAlignment="1">
      <alignment horizontal="center" vertical="center" wrapText="1"/>
    </xf>
    <xf numFmtId="1" fontId="14" fillId="0" borderId="11" xfId="0" applyNumberFormat="1" applyFont="1" applyBorder="1" applyAlignment="1">
      <alignment horizontal="center" vertical="center" wrapText="1"/>
    </xf>
    <xf numFmtId="1" fontId="28" fillId="0" borderId="6" xfId="0" applyNumberFormat="1" applyFont="1" applyBorder="1" applyAlignment="1">
      <alignment vertical="center"/>
    </xf>
    <xf numFmtId="1" fontId="35" fillId="0" borderId="0" xfId="1" applyNumberFormat="1" applyFont="1"/>
    <xf numFmtId="1" fontId="24" fillId="0" borderId="31" xfId="1" applyNumberFormat="1" applyFont="1" applyBorder="1" applyAlignment="1">
      <alignment horizontal="center" vertical="center"/>
    </xf>
    <xf numFmtId="1" fontId="14" fillId="0" borderId="18" xfId="0" applyNumberFormat="1" applyFont="1" applyBorder="1" applyAlignment="1">
      <alignment horizontal="center"/>
    </xf>
    <xf numFmtId="1" fontId="32" fillId="0" borderId="0" xfId="0" applyNumberFormat="1" applyFont="1" applyAlignment="1">
      <alignment vertical="center"/>
    </xf>
    <xf numFmtId="0" fontId="0" fillId="0" borderId="0" xfId="0" applyAlignment="1"/>
    <xf numFmtId="1" fontId="5" fillId="0" borderId="0" xfId="0" applyNumberFormat="1" applyFont="1" applyBorder="1" applyAlignment="1">
      <alignment horizontal="left" vertical="center" wrapText="1"/>
    </xf>
    <xf numFmtId="1" fontId="11" fillId="0" borderId="6" xfId="0" applyNumberFormat="1" applyFont="1" applyBorder="1" applyAlignment="1">
      <alignment horizontal="center"/>
    </xf>
    <xf numFmtId="1" fontId="11" fillId="0" borderId="7" xfId="0" applyNumberFormat="1" applyFont="1" applyBorder="1" applyAlignment="1">
      <alignment horizontal="center"/>
    </xf>
    <xf numFmtId="1" fontId="11" fillId="0" borderId="9" xfId="0" applyNumberFormat="1" applyFont="1" applyBorder="1" applyAlignment="1">
      <alignment horizontal="center"/>
    </xf>
    <xf numFmtId="1" fontId="11" fillId="0" borderId="25" xfId="0" applyNumberFormat="1" applyFont="1" applyBorder="1" applyAlignment="1">
      <alignment horizontal="center"/>
    </xf>
    <xf numFmtId="0" fontId="0" fillId="0" borderId="26" xfId="0" applyBorder="1" applyAlignment="1"/>
    <xf numFmtId="0" fontId="0" fillId="0" borderId="28" xfId="0" applyBorder="1" applyAlignment="1"/>
    <xf numFmtId="0" fontId="0" fillId="0" borderId="22" xfId="0" applyBorder="1" applyAlignment="1"/>
    <xf numFmtId="0" fontId="0" fillId="0" borderId="23" xfId="0" applyBorder="1" applyAlignment="1"/>
    <xf numFmtId="0" fontId="0" fillId="0" borderId="24" xfId="0" applyBorder="1" applyAlignment="1"/>
    <xf numFmtId="1" fontId="12" fillId="0" borderId="27" xfId="0" applyNumberFormat="1" applyFont="1" applyBorder="1" applyAlignment="1"/>
    <xf numFmtId="1" fontId="12" fillId="0" borderId="32" xfId="0" applyNumberFormat="1" applyFont="1" applyBorder="1" applyAlignment="1"/>
    <xf numFmtId="1" fontId="12" fillId="0" borderId="33" xfId="0" applyNumberFormat="1" applyFont="1" applyBorder="1" applyAlignment="1"/>
    <xf numFmtId="1" fontId="6" fillId="0" borderId="1" xfId="0" applyNumberFormat="1" applyFont="1" applyBorder="1" applyAlignment="1">
      <alignment horizontal="center"/>
    </xf>
    <xf numFmtId="1" fontId="6" fillId="0" borderId="3" xfId="0" applyNumberFormat="1" applyFont="1" applyBorder="1" applyAlignment="1">
      <alignment horizontal="center"/>
    </xf>
    <xf numFmtId="1" fontId="6" fillId="0" borderId="29" xfId="0" applyNumberFormat="1" applyFont="1" applyBorder="1" applyAlignment="1">
      <alignment horizontal="center"/>
    </xf>
    <xf numFmtId="1" fontId="6" fillId="0" borderId="30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1" fontId="6" fillId="0" borderId="3" xfId="0" applyNumberFormat="1" applyFont="1" applyBorder="1" applyAlignment="1">
      <alignment horizontal="center" vertical="center"/>
    </xf>
    <xf numFmtId="1" fontId="11" fillId="0" borderId="6" xfId="0" applyNumberFormat="1" applyFont="1" applyBorder="1"/>
    <xf numFmtId="1" fontId="11" fillId="0" borderId="7" xfId="1" applyNumberFormat="1" applyFont="1" applyBorder="1" applyAlignment="1">
      <alignment horizontal="center" vertical="center" wrapText="1"/>
    </xf>
    <xf numFmtId="1" fontId="11" fillId="0" borderId="8" xfId="1" applyNumberFormat="1" applyFont="1" applyBorder="1" applyAlignment="1">
      <alignment horizontal="center" vertical="center" wrapText="1"/>
    </xf>
    <xf numFmtId="1" fontId="11" fillId="0" borderId="14" xfId="1" applyNumberFormat="1" applyFont="1" applyBorder="1" applyAlignment="1">
      <alignment horizontal="center" vertical="center" wrapText="1"/>
    </xf>
    <xf numFmtId="1" fontId="32" fillId="0" borderId="2" xfId="0" applyNumberFormat="1" applyFont="1" applyBorder="1" applyAlignment="1">
      <alignment horizontal="center" vertical="center"/>
    </xf>
    <xf numFmtId="1" fontId="11" fillId="0" borderId="9" xfId="1" applyNumberFormat="1" applyFont="1" applyBorder="1" applyAlignment="1">
      <alignment horizontal="center" vertical="center" wrapText="1"/>
    </xf>
    <xf numFmtId="1" fontId="12" fillId="0" borderId="20" xfId="1" applyNumberFormat="1" applyFont="1" applyBorder="1" applyAlignment="1">
      <alignment horizontal="left" vertical="top" wrapText="1"/>
    </xf>
    <xf numFmtId="1" fontId="11" fillId="0" borderId="12" xfId="1" applyNumberFormat="1" applyFont="1" applyBorder="1" applyAlignment="1">
      <alignment horizontal="center" vertical="center" wrapText="1"/>
    </xf>
    <xf numFmtId="1" fontId="13" fillId="0" borderId="10" xfId="0" applyNumberFormat="1" applyFont="1" applyBorder="1" applyAlignment="1">
      <alignment horizontal="center"/>
    </xf>
    <xf numFmtId="1" fontId="13" fillId="0" borderId="13" xfId="0" applyNumberFormat="1" applyFont="1" applyBorder="1" applyAlignment="1">
      <alignment horizontal="center"/>
    </xf>
    <xf numFmtId="1" fontId="13" fillId="0" borderId="8" xfId="1" applyNumberFormat="1" applyFont="1" applyBorder="1" applyAlignment="1">
      <alignment horizontal="center" vertical="center"/>
    </xf>
    <xf numFmtId="1" fontId="13" fillId="0" borderId="14" xfId="1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/>
    </xf>
    <xf numFmtId="1" fontId="13" fillId="0" borderId="11" xfId="1" applyNumberFormat="1" applyFont="1" applyBorder="1" applyAlignment="1">
      <alignment horizontal="center" vertical="center" wrapText="1"/>
    </xf>
    <xf numFmtId="1" fontId="13" fillId="0" borderId="15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542925</xdr:colOff>
      <xdr:row>0</xdr:row>
      <xdr:rowOff>28575</xdr:rowOff>
    </xdr:from>
    <xdr:to>
      <xdr:col>7</xdr:col>
      <xdr:colOff>3105150</xdr:colOff>
      <xdr:row>4</xdr:row>
      <xdr:rowOff>333375</xdr:rowOff>
    </xdr:to>
    <xdr:pic>
      <xdr:nvPicPr>
        <xdr:cNvPr id="9" name="Рисунок 1" descr="Логотип ВС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791700" y="28575"/>
          <a:ext cx="2562225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466725</xdr:colOff>
      <xdr:row>0</xdr:row>
      <xdr:rowOff>38100</xdr:rowOff>
    </xdr:from>
    <xdr:to>
      <xdr:col>1</xdr:col>
      <xdr:colOff>3028950</xdr:colOff>
      <xdr:row>5</xdr:row>
      <xdr:rowOff>0</xdr:rowOff>
    </xdr:to>
    <xdr:pic>
      <xdr:nvPicPr>
        <xdr:cNvPr id="10" name="Рисунок 1" descr="Логотип ВС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6725" y="38100"/>
          <a:ext cx="2562225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129879</xdr:colOff>
      <xdr:row>6</xdr:row>
      <xdr:rowOff>92561</xdr:rowOff>
    </xdr:from>
    <xdr:to>
      <xdr:col>12</xdr:col>
      <xdr:colOff>15285</xdr:colOff>
      <xdr:row>15</xdr:row>
      <xdr:rowOff>30856</xdr:rowOff>
    </xdr:to>
    <xdr:pic>
      <xdr:nvPicPr>
        <xdr:cNvPr id="11" name="Рисунок 10" descr="Усадьба.JPG"/>
        <xdr:cNvPicPr>
          <a:picLocks noChangeAspect="1"/>
        </xdr:cNvPicPr>
      </xdr:nvPicPr>
      <xdr:blipFill>
        <a:blip xmlns:r="http://schemas.openxmlformats.org/officeDocument/2006/relationships" r:embed="rId3" cstate="print">
          <a:lum bright="10000"/>
        </a:blip>
        <a:stretch>
          <a:fillRect/>
        </a:stretch>
      </xdr:blipFill>
      <xdr:spPr>
        <a:xfrm>
          <a:off x="15009084" y="1579038"/>
          <a:ext cx="1862565" cy="1800000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  <xdr:twoCellAnchor editAs="oneCell">
    <xdr:from>
      <xdr:col>9</xdr:col>
      <xdr:colOff>238533</xdr:colOff>
      <xdr:row>16</xdr:row>
      <xdr:rowOff>72164</xdr:rowOff>
    </xdr:from>
    <xdr:to>
      <xdr:col>10</xdr:col>
      <xdr:colOff>1084574</xdr:colOff>
      <xdr:row>25</xdr:row>
      <xdr:rowOff>10459</xdr:rowOff>
    </xdr:to>
    <xdr:pic>
      <xdr:nvPicPr>
        <xdr:cNvPr id="12" name="Рисунок 11" descr="Камин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4150806" y="3607959"/>
          <a:ext cx="1812973" cy="1800000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  <xdr:twoCellAnchor editAs="oneCell">
    <xdr:from>
      <xdr:col>10</xdr:col>
      <xdr:colOff>136421</xdr:colOff>
      <xdr:row>26</xdr:row>
      <xdr:rowOff>72162</xdr:rowOff>
    </xdr:from>
    <xdr:to>
      <xdr:col>11</xdr:col>
      <xdr:colOff>862235</xdr:colOff>
      <xdr:row>33</xdr:row>
      <xdr:rowOff>25006</xdr:rowOff>
    </xdr:to>
    <xdr:pic>
      <xdr:nvPicPr>
        <xdr:cNvPr id="13" name="Рисунок 12" descr="Лошадка.jpg"/>
        <xdr:cNvPicPr>
          <a:picLocks noChangeAspect="1"/>
        </xdr:cNvPicPr>
      </xdr:nvPicPr>
      <xdr:blipFill>
        <a:blip xmlns:r="http://schemas.openxmlformats.org/officeDocument/2006/relationships" r:embed="rId5" cstate="print">
          <a:lum bright="20000"/>
        </a:blip>
        <a:srcRect l="6423" r="25659"/>
        <a:stretch>
          <a:fillRect/>
        </a:stretch>
      </xdr:blipFill>
      <xdr:spPr>
        <a:xfrm>
          <a:off x="15015626" y="5657276"/>
          <a:ext cx="1837064" cy="1652500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  <xdr:twoCellAnchor editAs="oneCell">
    <xdr:from>
      <xdr:col>9</xdr:col>
      <xdr:colOff>218269</xdr:colOff>
      <xdr:row>33</xdr:row>
      <xdr:rowOff>47050</xdr:rowOff>
    </xdr:from>
    <xdr:to>
      <xdr:col>10</xdr:col>
      <xdr:colOff>1095187</xdr:colOff>
      <xdr:row>41</xdr:row>
      <xdr:rowOff>172959</xdr:rowOff>
    </xdr:to>
    <xdr:pic>
      <xdr:nvPicPr>
        <xdr:cNvPr id="14" name="Рисунок 13" descr="Игровой дом.JPG"/>
        <xdr:cNvPicPr>
          <a:picLocks noChangeAspect="1"/>
        </xdr:cNvPicPr>
      </xdr:nvPicPr>
      <xdr:blipFill>
        <a:blip xmlns:r="http://schemas.openxmlformats.org/officeDocument/2006/relationships" r:embed="rId6" cstate="print">
          <a:lum bright="20000"/>
        </a:blip>
        <a:srcRect l="31427"/>
        <a:stretch>
          <a:fillRect/>
        </a:stretch>
      </xdr:blipFill>
      <xdr:spPr>
        <a:xfrm>
          <a:off x="14130542" y="7537164"/>
          <a:ext cx="1843850" cy="1800000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  <xdr:twoCellAnchor editAs="oneCell">
    <xdr:from>
      <xdr:col>10</xdr:col>
      <xdr:colOff>78499</xdr:colOff>
      <xdr:row>43</xdr:row>
      <xdr:rowOff>14435</xdr:rowOff>
    </xdr:from>
    <xdr:to>
      <xdr:col>12</xdr:col>
      <xdr:colOff>57569</xdr:colOff>
      <xdr:row>50</xdr:row>
      <xdr:rowOff>115458</xdr:rowOff>
    </xdr:to>
    <xdr:pic>
      <xdr:nvPicPr>
        <xdr:cNvPr id="16" name="Рисунок 15" descr="Камин с детьми.JPG"/>
        <xdr:cNvPicPr>
          <a:picLocks noChangeAspect="1"/>
        </xdr:cNvPicPr>
      </xdr:nvPicPr>
      <xdr:blipFill>
        <a:blip xmlns:r="http://schemas.openxmlformats.org/officeDocument/2006/relationships" r:embed="rId7" cstate="print">
          <a:lum bright="10000"/>
        </a:blip>
        <a:srcRect r="14050" b="6155"/>
        <a:stretch>
          <a:fillRect/>
        </a:stretch>
      </xdr:blipFill>
      <xdr:spPr>
        <a:xfrm>
          <a:off x="14957704" y="9568299"/>
          <a:ext cx="1956229" cy="1702954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92"/>
  <sheetViews>
    <sheetView tabSelected="1" view="pageBreakPreview" topLeftCell="A8" zoomScale="106" zoomScaleSheetLayoutView="106" workbookViewId="0">
      <selection activeCell="G25" sqref="G25"/>
    </sheetView>
  </sheetViews>
  <sheetFormatPr defaultRowHeight="15"/>
  <cols>
    <col min="1" max="1" width="9.140625" style="77"/>
    <col min="2" max="2" width="52.85546875" style="77" customWidth="1"/>
    <col min="3" max="3" width="16.7109375" style="78" customWidth="1"/>
    <col min="4" max="5" width="16.7109375" style="79" customWidth="1"/>
    <col min="6" max="6" width="16.85546875" style="78" customWidth="1"/>
    <col min="7" max="7" width="21.140625" style="77" customWidth="1"/>
    <col min="8" max="8" width="54.42578125" style="78" customWidth="1"/>
    <col min="9" max="9" width="16.7109375" style="78" customWidth="1"/>
    <col min="10" max="10" width="14.42578125" style="77" customWidth="1"/>
    <col min="11" max="11" width="16.5703125" style="78" customWidth="1"/>
    <col min="12" max="12" width="13" style="78" customWidth="1"/>
    <col min="13" max="13" width="7.28515625" style="78" customWidth="1"/>
    <col min="14" max="14" width="16.7109375" style="78" customWidth="1"/>
    <col min="15" max="15" width="16.7109375" style="77" customWidth="1"/>
    <col min="16" max="257" width="9.140625" style="77"/>
    <col min="258" max="258" width="52.85546875" style="77" customWidth="1"/>
    <col min="259" max="261" width="16.7109375" style="77" customWidth="1"/>
    <col min="262" max="262" width="16.85546875" style="77" customWidth="1"/>
    <col min="263" max="263" width="18.85546875" style="77" customWidth="1"/>
    <col min="264" max="264" width="54.42578125" style="77" customWidth="1"/>
    <col min="265" max="265" width="16.7109375" style="77" customWidth="1"/>
    <col min="266" max="266" width="14.42578125" style="77" customWidth="1"/>
    <col min="267" max="271" width="16.7109375" style="77" customWidth="1"/>
    <col min="272" max="513" width="9.140625" style="77"/>
    <col min="514" max="514" width="52.85546875" style="77" customWidth="1"/>
    <col min="515" max="517" width="16.7109375" style="77" customWidth="1"/>
    <col min="518" max="518" width="16.85546875" style="77" customWidth="1"/>
    <col min="519" max="519" width="18.85546875" style="77" customWidth="1"/>
    <col min="520" max="520" width="54.42578125" style="77" customWidth="1"/>
    <col min="521" max="521" width="16.7109375" style="77" customWidth="1"/>
    <col min="522" max="522" width="14.42578125" style="77" customWidth="1"/>
    <col min="523" max="527" width="16.7109375" style="77" customWidth="1"/>
    <col min="528" max="769" width="9.140625" style="77"/>
    <col min="770" max="770" width="52.85546875" style="77" customWidth="1"/>
    <col min="771" max="773" width="16.7109375" style="77" customWidth="1"/>
    <col min="774" max="774" width="16.85546875" style="77" customWidth="1"/>
    <col min="775" max="775" width="18.85546875" style="77" customWidth="1"/>
    <col min="776" max="776" width="54.42578125" style="77" customWidth="1"/>
    <col min="777" max="777" width="16.7109375" style="77" customWidth="1"/>
    <col min="778" max="778" width="14.42578125" style="77" customWidth="1"/>
    <col min="779" max="783" width="16.7109375" style="77" customWidth="1"/>
    <col min="784" max="1025" width="9.140625" style="77"/>
    <col min="1026" max="1026" width="52.85546875" style="77" customWidth="1"/>
    <col min="1027" max="1029" width="16.7109375" style="77" customWidth="1"/>
    <col min="1030" max="1030" width="16.85546875" style="77" customWidth="1"/>
    <col min="1031" max="1031" width="18.85546875" style="77" customWidth="1"/>
    <col min="1032" max="1032" width="54.42578125" style="77" customWidth="1"/>
    <col min="1033" max="1033" width="16.7109375" style="77" customWidth="1"/>
    <col min="1034" max="1034" width="14.42578125" style="77" customWidth="1"/>
    <col min="1035" max="1039" width="16.7109375" style="77" customWidth="1"/>
    <col min="1040" max="1281" width="9.140625" style="77"/>
    <col min="1282" max="1282" width="52.85546875" style="77" customWidth="1"/>
    <col min="1283" max="1285" width="16.7109375" style="77" customWidth="1"/>
    <col min="1286" max="1286" width="16.85546875" style="77" customWidth="1"/>
    <col min="1287" max="1287" width="18.85546875" style="77" customWidth="1"/>
    <col min="1288" max="1288" width="54.42578125" style="77" customWidth="1"/>
    <col min="1289" max="1289" width="16.7109375" style="77" customWidth="1"/>
    <col min="1290" max="1290" width="14.42578125" style="77" customWidth="1"/>
    <col min="1291" max="1295" width="16.7109375" style="77" customWidth="1"/>
    <col min="1296" max="1537" width="9.140625" style="77"/>
    <col min="1538" max="1538" width="52.85546875" style="77" customWidth="1"/>
    <col min="1539" max="1541" width="16.7109375" style="77" customWidth="1"/>
    <col min="1542" max="1542" width="16.85546875" style="77" customWidth="1"/>
    <col min="1543" max="1543" width="18.85546875" style="77" customWidth="1"/>
    <col min="1544" max="1544" width="54.42578125" style="77" customWidth="1"/>
    <col min="1545" max="1545" width="16.7109375" style="77" customWidth="1"/>
    <col min="1546" max="1546" width="14.42578125" style="77" customWidth="1"/>
    <col min="1547" max="1551" width="16.7109375" style="77" customWidth="1"/>
    <col min="1552" max="1793" width="9.140625" style="77"/>
    <col min="1794" max="1794" width="52.85546875" style="77" customWidth="1"/>
    <col min="1795" max="1797" width="16.7109375" style="77" customWidth="1"/>
    <col min="1798" max="1798" width="16.85546875" style="77" customWidth="1"/>
    <col min="1799" max="1799" width="18.85546875" style="77" customWidth="1"/>
    <col min="1800" max="1800" width="54.42578125" style="77" customWidth="1"/>
    <col min="1801" max="1801" width="16.7109375" style="77" customWidth="1"/>
    <col min="1802" max="1802" width="14.42578125" style="77" customWidth="1"/>
    <col min="1803" max="1807" width="16.7109375" style="77" customWidth="1"/>
    <col min="1808" max="2049" width="9.140625" style="77"/>
    <col min="2050" max="2050" width="52.85546875" style="77" customWidth="1"/>
    <col min="2051" max="2053" width="16.7109375" style="77" customWidth="1"/>
    <col min="2054" max="2054" width="16.85546875" style="77" customWidth="1"/>
    <col min="2055" max="2055" width="18.85546875" style="77" customWidth="1"/>
    <col min="2056" max="2056" width="54.42578125" style="77" customWidth="1"/>
    <col min="2057" max="2057" width="16.7109375" style="77" customWidth="1"/>
    <col min="2058" max="2058" width="14.42578125" style="77" customWidth="1"/>
    <col min="2059" max="2063" width="16.7109375" style="77" customWidth="1"/>
    <col min="2064" max="2305" width="9.140625" style="77"/>
    <col min="2306" max="2306" width="52.85546875" style="77" customWidth="1"/>
    <col min="2307" max="2309" width="16.7109375" style="77" customWidth="1"/>
    <col min="2310" max="2310" width="16.85546875" style="77" customWidth="1"/>
    <col min="2311" max="2311" width="18.85546875" style="77" customWidth="1"/>
    <col min="2312" max="2312" width="54.42578125" style="77" customWidth="1"/>
    <col min="2313" max="2313" width="16.7109375" style="77" customWidth="1"/>
    <col min="2314" max="2314" width="14.42578125" style="77" customWidth="1"/>
    <col min="2315" max="2319" width="16.7109375" style="77" customWidth="1"/>
    <col min="2320" max="2561" width="9.140625" style="77"/>
    <col min="2562" max="2562" width="52.85546875" style="77" customWidth="1"/>
    <col min="2563" max="2565" width="16.7109375" style="77" customWidth="1"/>
    <col min="2566" max="2566" width="16.85546875" style="77" customWidth="1"/>
    <col min="2567" max="2567" width="18.85546875" style="77" customWidth="1"/>
    <col min="2568" max="2568" width="54.42578125" style="77" customWidth="1"/>
    <col min="2569" max="2569" width="16.7109375" style="77" customWidth="1"/>
    <col min="2570" max="2570" width="14.42578125" style="77" customWidth="1"/>
    <col min="2571" max="2575" width="16.7109375" style="77" customWidth="1"/>
    <col min="2576" max="2817" width="9.140625" style="77"/>
    <col min="2818" max="2818" width="52.85546875" style="77" customWidth="1"/>
    <col min="2819" max="2821" width="16.7109375" style="77" customWidth="1"/>
    <col min="2822" max="2822" width="16.85546875" style="77" customWidth="1"/>
    <col min="2823" max="2823" width="18.85546875" style="77" customWidth="1"/>
    <col min="2824" max="2824" width="54.42578125" style="77" customWidth="1"/>
    <col min="2825" max="2825" width="16.7109375" style="77" customWidth="1"/>
    <col min="2826" max="2826" width="14.42578125" style="77" customWidth="1"/>
    <col min="2827" max="2831" width="16.7109375" style="77" customWidth="1"/>
    <col min="2832" max="3073" width="9.140625" style="77"/>
    <col min="3074" max="3074" width="52.85546875" style="77" customWidth="1"/>
    <col min="3075" max="3077" width="16.7109375" style="77" customWidth="1"/>
    <col min="3078" max="3078" width="16.85546875" style="77" customWidth="1"/>
    <col min="3079" max="3079" width="18.85546875" style="77" customWidth="1"/>
    <col min="3080" max="3080" width="54.42578125" style="77" customWidth="1"/>
    <col min="3081" max="3081" width="16.7109375" style="77" customWidth="1"/>
    <col min="3082" max="3082" width="14.42578125" style="77" customWidth="1"/>
    <col min="3083" max="3087" width="16.7109375" style="77" customWidth="1"/>
    <col min="3088" max="3329" width="9.140625" style="77"/>
    <col min="3330" max="3330" width="52.85546875" style="77" customWidth="1"/>
    <col min="3331" max="3333" width="16.7109375" style="77" customWidth="1"/>
    <col min="3334" max="3334" width="16.85546875" style="77" customWidth="1"/>
    <col min="3335" max="3335" width="18.85546875" style="77" customWidth="1"/>
    <col min="3336" max="3336" width="54.42578125" style="77" customWidth="1"/>
    <col min="3337" max="3337" width="16.7109375" style="77" customWidth="1"/>
    <col min="3338" max="3338" width="14.42578125" style="77" customWidth="1"/>
    <col min="3339" max="3343" width="16.7109375" style="77" customWidth="1"/>
    <col min="3344" max="3585" width="9.140625" style="77"/>
    <col min="3586" max="3586" width="52.85546875" style="77" customWidth="1"/>
    <col min="3587" max="3589" width="16.7109375" style="77" customWidth="1"/>
    <col min="3590" max="3590" width="16.85546875" style="77" customWidth="1"/>
    <col min="3591" max="3591" width="18.85546875" style="77" customWidth="1"/>
    <col min="3592" max="3592" width="54.42578125" style="77" customWidth="1"/>
    <col min="3593" max="3593" width="16.7109375" style="77" customWidth="1"/>
    <col min="3594" max="3594" width="14.42578125" style="77" customWidth="1"/>
    <col min="3595" max="3599" width="16.7109375" style="77" customWidth="1"/>
    <col min="3600" max="3841" width="9.140625" style="77"/>
    <col min="3842" max="3842" width="52.85546875" style="77" customWidth="1"/>
    <col min="3843" max="3845" width="16.7109375" style="77" customWidth="1"/>
    <col min="3846" max="3846" width="16.85546875" style="77" customWidth="1"/>
    <col min="3847" max="3847" width="18.85546875" style="77" customWidth="1"/>
    <col min="3848" max="3848" width="54.42578125" style="77" customWidth="1"/>
    <col min="3849" max="3849" width="16.7109375" style="77" customWidth="1"/>
    <col min="3850" max="3850" width="14.42578125" style="77" customWidth="1"/>
    <col min="3851" max="3855" width="16.7109375" style="77" customWidth="1"/>
    <col min="3856" max="4097" width="9.140625" style="77"/>
    <col min="4098" max="4098" width="52.85546875" style="77" customWidth="1"/>
    <col min="4099" max="4101" width="16.7109375" style="77" customWidth="1"/>
    <col min="4102" max="4102" width="16.85546875" style="77" customWidth="1"/>
    <col min="4103" max="4103" width="18.85546875" style="77" customWidth="1"/>
    <col min="4104" max="4104" width="54.42578125" style="77" customWidth="1"/>
    <col min="4105" max="4105" width="16.7109375" style="77" customWidth="1"/>
    <col min="4106" max="4106" width="14.42578125" style="77" customWidth="1"/>
    <col min="4107" max="4111" width="16.7109375" style="77" customWidth="1"/>
    <col min="4112" max="4353" width="9.140625" style="77"/>
    <col min="4354" max="4354" width="52.85546875" style="77" customWidth="1"/>
    <col min="4355" max="4357" width="16.7109375" style="77" customWidth="1"/>
    <col min="4358" max="4358" width="16.85546875" style="77" customWidth="1"/>
    <col min="4359" max="4359" width="18.85546875" style="77" customWidth="1"/>
    <col min="4360" max="4360" width="54.42578125" style="77" customWidth="1"/>
    <col min="4361" max="4361" width="16.7109375" style="77" customWidth="1"/>
    <col min="4362" max="4362" width="14.42578125" style="77" customWidth="1"/>
    <col min="4363" max="4367" width="16.7109375" style="77" customWidth="1"/>
    <col min="4368" max="4609" width="9.140625" style="77"/>
    <col min="4610" max="4610" width="52.85546875" style="77" customWidth="1"/>
    <col min="4611" max="4613" width="16.7109375" style="77" customWidth="1"/>
    <col min="4614" max="4614" width="16.85546875" style="77" customWidth="1"/>
    <col min="4615" max="4615" width="18.85546875" style="77" customWidth="1"/>
    <col min="4616" max="4616" width="54.42578125" style="77" customWidth="1"/>
    <col min="4617" max="4617" width="16.7109375" style="77" customWidth="1"/>
    <col min="4618" max="4618" width="14.42578125" style="77" customWidth="1"/>
    <col min="4619" max="4623" width="16.7109375" style="77" customWidth="1"/>
    <col min="4624" max="4865" width="9.140625" style="77"/>
    <col min="4866" max="4866" width="52.85546875" style="77" customWidth="1"/>
    <col min="4867" max="4869" width="16.7109375" style="77" customWidth="1"/>
    <col min="4870" max="4870" width="16.85546875" style="77" customWidth="1"/>
    <col min="4871" max="4871" width="18.85546875" style="77" customWidth="1"/>
    <col min="4872" max="4872" width="54.42578125" style="77" customWidth="1"/>
    <col min="4873" max="4873" width="16.7109375" style="77" customWidth="1"/>
    <col min="4874" max="4874" width="14.42578125" style="77" customWidth="1"/>
    <col min="4875" max="4879" width="16.7109375" style="77" customWidth="1"/>
    <col min="4880" max="5121" width="9.140625" style="77"/>
    <col min="5122" max="5122" width="52.85546875" style="77" customWidth="1"/>
    <col min="5123" max="5125" width="16.7109375" style="77" customWidth="1"/>
    <col min="5126" max="5126" width="16.85546875" style="77" customWidth="1"/>
    <col min="5127" max="5127" width="18.85546875" style="77" customWidth="1"/>
    <col min="5128" max="5128" width="54.42578125" style="77" customWidth="1"/>
    <col min="5129" max="5129" width="16.7109375" style="77" customWidth="1"/>
    <col min="5130" max="5130" width="14.42578125" style="77" customWidth="1"/>
    <col min="5131" max="5135" width="16.7109375" style="77" customWidth="1"/>
    <col min="5136" max="5377" width="9.140625" style="77"/>
    <col min="5378" max="5378" width="52.85546875" style="77" customWidth="1"/>
    <col min="5379" max="5381" width="16.7109375" style="77" customWidth="1"/>
    <col min="5382" max="5382" width="16.85546875" style="77" customWidth="1"/>
    <col min="5383" max="5383" width="18.85546875" style="77" customWidth="1"/>
    <col min="5384" max="5384" width="54.42578125" style="77" customWidth="1"/>
    <col min="5385" max="5385" width="16.7109375" style="77" customWidth="1"/>
    <col min="5386" max="5386" width="14.42578125" style="77" customWidth="1"/>
    <col min="5387" max="5391" width="16.7109375" style="77" customWidth="1"/>
    <col min="5392" max="5633" width="9.140625" style="77"/>
    <col min="5634" max="5634" width="52.85546875" style="77" customWidth="1"/>
    <col min="5635" max="5637" width="16.7109375" style="77" customWidth="1"/>
    <col min="5638" max="5638" width="16.85546875" style="77" customWidth="1"/>
    <col min="5639" max="5639" width="18.85546875" style="77" customWidth="1"/>
    <col min="5640" max="5640" width="54.42578125" style="77" customWidth="1"/>
    <col min="5641" max="5641" width="16.7109375" style="77" customWidth="1"/>
    <col min="5642" max="5642" width="14.42578125" style="77" customWidth="1"/>
    <col min="5643" max="5647" width="16.7109375" style="77" customWidth="1"/>
    <col min="5648" max="5889" width="9.140625" style="77"/>
    <col min="5890" max="5890" width="52.85546875" style="77" customWidth="1"/>
    <col min="5891" max="5893" width="16.7109375" style="77" customWidth="1"/>
    <col min="5894" max="5894" width="16.85546875" style="77" customWidth="1"/>
    <col min="5895" max="5895" width="18.85546875" style="77" customWidth="1"/>
    <col min="5896" max="5896" width="54.42578125" style="77" customWidth="1"/>
    <col min="5897" max="5897" width="16.7109375" style="77" customWidth="1"/>
    <col min="5898" max="5898" width="14.42578125" style="77" customWidth="1"/>
    <col min="5899" max="5903" width="16.7109375" style="77" customWidth="1"/>
    <col min="5904" max="6145" width="9.140625" style="77"/>
    <col min="6146" max="6146" width="52.85546875" style="77" customWidth="1"/>
    <col min="6147" max="6149" width="16.7109375" style="77" customWidth="1"/>
    <col min="6150" max="6150" width="16.85546875" style="77" customWidth="1"/>
    <col min="6151" max="6151" width="18.85546875" style="77" customWidth="1"/>
    <col min="6152" max="6152" width="54.42578125" style="77" customWidth="1"/>
    <col min="6153" max="6153" width="16.7109375" style="77" customWidth="1"/>
    <col min="6154" max="6154" width="14.42578125" style="77" customWidth="1"/>
    <col min="6155" max="6159" width="16.7109375" style="77" customWidth="1"/>
    <col min="6160" max="6401" width="9.140625" style="77"/>
    <col min="6402" max="6402" width="52.85546875" style="77" customWidth="1"/>
    <col min="6403" max="6405" width="16.7109375" style="77" customWidth="1"/>
    <col min="6406" max="6406" width="16.85546875" style="77" customWidth="1"/>
    <col min="6407" max="6407" width="18.85546875" style="77" customWidth="1"/>
    <col min="6408" max="6408" width="54.42578125" style="77" customWidth="1"/>
    <col min="6409" max="6409" width="16.7109375" style="77" customWidth="1"/>
    <col min="6410" max="6410" width="14.42578125" style="77" customWidth="1"/>
    <col min="6411" max="6415" width="16.7109375" style="77" customWidth="1"/>
    <col min="6416" max="6657" width="9.140625" style="77"/>
    <col min="6658" max="6658" width="52.85546875" style="77" customWidth="1"/>
    <col min="6659" max="6661" width="16.7109375" style="77" customWidth="1"/>
    <col min="6662" max="6662" width="16.85546875" style="77" customWidth="1"/>
    <col min="6663" max="6663" width="18.85546875" style="77" customWidth="1"/>
    <col min="6664" max="6664" width="54.42578125" style="77" customWidth="1"/>
    <col min="6665" max="6665" width="16.7109375" style="77" customWidth="1"/>
    <col min="6666" max="6666" width="14.42578125" style="77" customWidth="1"/>
    <col min="6667" max="6671" width="16.7109375" style="77" customWidth="1"/>
    <col min="6672" max="6913" width="9.140625" style="77"/>
    <col min="6914" max="6914" width="52.85546875" style="77" customWidth="1"/>
    <col min="6915" max="6917" width="16.7109375" style="77" customWidth="1"/>
    <col min="6918" max="6918" width="16.85546875" style="77" customWidth="1"/>
    <col min="6919" max="6919" width="18.85546875" style="77" customWidth="1"/>
    <col min="6920" max="6920" width="54.42578125" style="77" customWidth="1"/>
    <col min="6921" max="6921" width="16.7109375" style="77" customWidth="1"/>
    <col min="6922" max="6922" width="14.42578125" style="77" customWidth="1"/>
    <col min="6923" max="6927" width="16.7109375" style="77" customWidth="1"/>
    <col min="6928" max="7169" width="9.140625" style="77"/>
    <col min="7170" max="7170" width="52.85546875" style="77" customWidth="1"/>
    <col min="7171" max="7173" width="16.7109375" style="77" customWidth="1"/>
    <col min="7174" max="7174" width="16.85546875" style="77" customWidth="1"/>
    <col min="7175" max="7175" width="18.85546875" style="77" customWidth="1"/>
    <col min="7176" max="7176" width="54.42578125" style="77" customWidth="1"/>
    <col min="7177" max="7177" width="16.7109375" style="77" customWidth="1"/>
    <col min="7178" max="7178" width="14.42578125" style="77" customWidth="1"/>
    <col min="7179" max="7183" width="16.7109375" style="77" customWidth="1"/>
    <col min="7184" max="7425" width="9.140625" style="77"/>
    <col min="7426" max="7426" width="52.85546875" style="77" customWidth="1"/>
    <col min="7427" max="7429" width="16.7109375" style="77" customWidth="1"/>
    <col min="7430" max="7430" width="16.85546875" style="77" customWidth="1"/>
    <col min="7431" max="7431" width="18.85546875" style="77" customWidth="1"/>
    <col min="7432" max="7432" width="54.42578125" style="77" customWidth="1"/>
    <col min="7433" max="7433" width="16.7109375" style="77" customWidth="1"/>
    <col min="7434" max="7434" width="14.42578125" style="77" customWidth="1"/>
    <col min="7435" max="7439" width="16.7109375" style="77" customWidth="1"/>
    <col min="7440" max="7681" width="9.140625" style="77"/>
    <col min="7682" max="7682" width="52.85546875" style="77" customWidth="1"/>
    <col min="7683" max="7685" width="16.7109375" style="77" customWidth="1"/>
    <col min="7686" max="7686" width="16.85546875" style="77" customWidth="1"/>
    <col min="7687" max="7687" width="18.85546875" style="77" customWidth="1"/>
    <col min="7688" max="7688" width="54.42578125" style="77" customWidth="1"/>
    <col min="7689" max="7689" width="16.7109375" style="77" customWidth="1"/>
    <col min="7690" max="7690" width="14.42578125" style="77" customWidth="1"/>
    <col min="7691" max="7695" width="16.7109375" style="77" customWidth="1"/>
    <col min="7696" max="7937" width="9.140625" style="77"/>
    <col min="7938" max="7938" width="52.85546875" style="77" customWidth="1"/>
    <col min="7939" max="7941" width="16.7109375" style="77" customWidth="1"/>
    <col min="7942" max="7942" width="16.85546875" style="77" customWidth="1"/>
    <col min="7943" max="7943" width="18.85546875" style="77" customWidth="1"/>
    <col min="7944" max="7944" width="54.42578125" style="77" customWidth="1"/>
    <col min="7945" max="7945" width="16.7109375" style="77" customWidth="1"/>
    <col min="7946" max="7946" width="14.42578125" style="77" customWidth="1"/>
    <col min="7947" max="7951" width="16.7109375" style="77" customWidth="1"/>
    <col min="7952" max="8193" width="9.140625" style="77"/>
    <col min="8194" max="8194" width="52.85546875" style="77" customWidth="1"/>
    <col min="8195" max="8197" width="16.7109375" style="77" customWidth="1"/>
    <col min="8198" max="8198" width="16.85546875" style="77" customWidth="1"/>
    <col min="8199" max="8199" width="18.85546875" style="77" customWidth="1"/>
    <col min="8200" max="8200" width="54.42578125" style="77" customWidth="1"/>
    <col min="8201" max="8201" width="16.7109375" style="77" customWidth="1"/>
    <col min="8202" max="8202" width="14.42578125" style="77" customWidth="1"/>
    <col min="8203" max="8207" width="16.7109375" style="77" customWidth="1"/>
    <col min="8208" max="8449" width="9.140625" style="77"/>
    <col min="8450" max="8450" width="52.85546875" style="77" customWidth="1"/>
    <col min="8451" max="8453" width="16.7109375" style="77" customWidth="1"/>
    <col min="8454" max="8454" width="16.85546875" style="77" customWidth="1"/>
    <col min="8455" max="8455" width="18.85546875" style="77" customWidth="1"/>
    <col min="8456" max="8456" width="54.42578125" style="77" customWidth="1"/>
    <col min="8457" max="8457" width="16.7109375" style="77" customWidth="1"/>
    <col min="8458" max="8458" width="14.42578125" style="77" customWidth="1"/>
    <col min="8459" max="8463" width="16.7109375" style="77" customWidth="1"/>
    <col min="8464" max="8705" width="9.140625" style="77"/>
    <col min="8706" max="8706" width="52.85546875" style="77" customWidth="1"/>
    <col min="8707" max="8709" width="16.7109375" style="77" customWidth="1"/>
    <col min="8710" max="8710" width="16.85546875" style="77" customWidth="1"/>
    <col min="8711" max="8711" width="18.85546875" style="77" customWidth="1"/>
    <col min="8712" max="8712" width="54.42578125" style="77" customWidth="1"/>
    <col min="8713" max="8713" width="16.7109375" style="77" customWidth="1"/>
    <col min="8714" max="8714" width="14.42578125" style="77" customWidth="1"/>
    <col min="8715" max="8719" width="16.7109375" style="77" customWidth="1"/>
    <col min="8720" max="8961" width="9.140625" style="77"/>
    <col min="8962" max="8962" width="52.85546875" style="77" customWidth="1"/>
    <col min="8963" max="8965" width="16.7109375" style="77" customWidth="1"/>
    <col min="8966" max="8966" width="16.85546875" style="77" customWidth="1"/>
    <col min="8967" max="8967" width="18.85546875" style="77" customWidth="1"/>
    <col min="8968" max="8968" width="54.42578125" style="77" customWidth="1"/>
    <col min="8969" max="8969" width="16.7109375" style="77" customWidth="1"/>
    <col min="8970" max="8970" width="14.42578125" style="77" customWidth="1"/>
    <col min="8971" max="8975" width="16.7109375" style="77" customWidth="1"/>
    <col min="8976" max="9217" width="9.140625" style="77"/>
    <col min="9218" max="9218" width="52.85546875" style="77" customWidth="1"/>
    <col min="9219" max="9221" width="16.7109375" style="77" customWidth="1"/>
    <col min="9222" max="9222" width="16.85546875" style="77" customWidth="1"/>
    <col min="9223" max="9223" width="18.85546875" style="77" customWidth="1"/>
    <col min="9224" max="9224" width="54.42578125" style="77" customWidth="1"/>
    <col min="9225" max="9225" width="16.7109375" style="77" customWidth="1"/>
    <col min="9226" max="9226" width="14.42578125" style="77" customWidth="1"/>
    <col min="9227" max="9231" width="16.7109375" style="77" customWidth="1"/>
    <col min="9232" max="9473" width="9.140625" style="77"/>
    <col min="9474" max="9474" width="52.85546875" style="77" customWidth="1"/>
    <col min="9475" max="9477" width="16.7109375" style="77" customWidth="1"/>
    <col min="9478" max="9478" width="16.85546875" style="77" customWidth="1"/>
    <col min="9479" max="9479" width="18.85546875" style="77" customWidth="1"/>
    <col min="9480" max="9480" width="54.42578125" style="77" customWidth="1"/>
    <col min="9481" max="9481" width="16.7109375" style="77" customWidth="1"/>
    <col min="9482" max="9482" width="14.42578125" style="77" customWidth="1"/>
    <col min="9483" max="9487" width="16.7109375" style="77" customWidth="1"/>
    <col min="9488" max="9729" width="9.140625" style="77"/>
    <col min="9730" max="9730" width="52.85546875" style="77" customWidth="1"/>
    <col min="9731" max="9733" width="16.7109375" style="77" customWidth="1"/>
    <col min="9734" max="9734" width="16.85546875" style="77" customWidth="1"/>
    <col min="9735" max="9735" width="18.85546875" style="77" customWidth="1"/>
    <col min="9736" max="9736" width="54.42578125" style="77" customWidth="1"/>
    <col min="9737" max="9737" width="16.7109375" style="77" customWidth="1"/>
    <col min="9738" max="9738" width="14.42578125" style="77" customWidth="1"/>
    <col min="9739" max="9743" width="16.7109375" style="77" customWidth="1"/>
    <col min="9744" max="9985" width="9.140625" style="77"/>
    <col min="9986" max="9986" width="52.85546875" style="77" customWidth="1"/>
    <col min="9987" max="9989" width="16.7109375" style="77" customWidth="1"/>
    <col min="9990" max="9990" width="16.85546875" style="77" customWidth="1"/>
    <col min="9991" max="9991" width="18.85546875" style="77" customWidth="1"/>
    <col min="9992" max="9992" width="54.42578125" style="77" customWidth="1"/>
    <col min="9993" max="9993" width="16.7109375" style="77" customWidth="1"/>
    <col min="9994" max="9994" width="14.42578125" style="77" customWidth="1"/>
    <col min="9995" max="9999" width="16.7109375" style="77" customWidth="1"/>
    <col min="10000" max="10241" width="9.140625" style="77"/>
    <col min="10242" max="10242" width="52.85546875" style="77" customWidth="1"/>
    <col min="10243" max="10245" width="16.7109375" style="77" customWidth="1"/>
    <col min="10246" max="10246" width="16.85546875" style="77" customWidth="1"/>
    <col min="10247" max="10247" width="18.85546875" style="77" customWidth="1"/>
    <col min="10248" max="10248" width="54.42578125" style="77" customWidth="1"/>
    <col min="10249" max="10249" width="16.7109375" style="77" customWidth="1"/>
    <col min="10250" max="10250" width="14.42578125" style="77" customWidth="1"/>
    <col min="10251" max="10255" width="16.7109375" style="77" customWidth="1"/>
    <col min="10256" max="10497" width="9.140625" style="77"/>
    <col min="10498" max="10498" width="52.85546875" style="77" customWidth="1"/>
    <col min="10499" max="10501" width="16.7109375" style="77" customWidth="1"/>
    <col min="10502" max="10502" width="16.85546875" style="77" customWidth="1"/>
    <col min="10503" max="10503" width="18.85546875" style="77" customWidth="1"/>
    <col min="10504" max="10504" width="54.42578125" style="77" customWidth="1"/>
    <col min="10505" max="10505" width="16.7109375" style="77" customWidth="1"/>
    <col min="10506" max="10506" width="14.42578125" style="77" customWidth="1"/>
    <col min="10507" max="10511" width="16.7109375" style="77" customWidth="1"/>
    <col min="10512" max="10753" width="9.140625" style="77"/>
    <col min="10754" max="10754" width="52.85546875" style="77" customWidth="1"/>
    <col min="10755" max="10757" width="16.7109375" style="77" customWidth="1"/>
    <col min="10758" max="10758" width="16.85546875" style="77" customWidth="1"/>
    <col min="10759" max="10759" width="18.85546875" style="77" customWidth="1"/>
    <col min="10760" max="10760" width="54.42578125" style="77" customWidth="1"/>
    <col min="10761" max="10761" width="16.7109375" style="77" customWidth="1"/>
    <col min="10762" max="10762" width="14.42578125" style="77" customWidth="1"/>
    <col min="10763" max="10767" width="16.7109375" style="77" customWidth="1"/>
    <col min="10768" max="11009" width="9.140625" style="77"/>
    <col min="11010" max="11010" width="52.85546875" style="77" customWidth="1"/>
    <col min="11011" max="11013" width="16.7109375" style="77" customWidth="1"/>
    <col min="11014" max="11014" width="16.85546875" style="77" customWidth="1"/>
    <col min="11015" max="11015" width="18.85546875" style="77" customWidth="1"/>
    <col min="11016" max="11016" width="54.42578125" style="77" customWidth="1"/>
    <col min="11017" max="11017" width="16.7109375" style="77" customWidth="1"/>
    <col min="11018" max="11018" width="14.42578125" style="77" customWidth="1"/>
    <col min="11019" max="11023" width="16.7109375" style="77" customWidth="1"/>
    <col min="11024" max="11265" width="9.140625" style="77"/>
    <col min="11266" max="11266" width="52.85546875" style="77" customWidth="1"/>
    <col min="11267" max="11269" width="16.7109375" style="77" customWidth="1"/>
    <col min="11270" max="11270" width="16.85546875" style="77" customWidth="1"/>
    <col min="11271" max="11271" width="18.85546875" style="77" customWidth="1"/>
    <col min="11272" max="11272" width="54.42578125" style="77" customWidth="1"/>
    <col min="11273" max="11273" width="16.7109375" style="77" customWidth="1"/>
    <col min="11274" max="11274" width="14.42578125" style="77" customWidth="1"/>
    <col min="11275" max="11279" width="16.7109375" style="77" customWidth="1"/>
    <col min="11280" max="11521" width="9.140625" style="77"/>
    <col min="11522" max="11522" width="52.85546875" style="77" customWidth="1"/>
    <col min="11523" max="11525" width="16.7109375" style="77" customWidth="1"/>
    <col min="11526" max="11526" width="16.85546875" style="77" customWidth="1"/>
    <col min="11527" max="11527" width="18.85546875" style="77" customWidth="1"/>
    <col min="11528" max="11528" width="54.42578125" style="77" customWidth="1"/>
    <col min="11529" max="11529" width="16.7109375" style="77" customWidth="1"/>
    <col min="11530" max="11530" width="14.42578125" style="77" customWidth="1"/>
    <col min="11531" max="11535" width="16.7109375" style="77" customWidth="1"/>
    <col min="11536" max="11777" width="9.140625" style="77"/>
    <col min="11778" max="11778" width="52.85546875" style="77" customWidth="1"/>
    <col min="11779" max="11781" width="16.7109375" style="77" customWidth="1"/>
    <col min="11782" max="11782" width="16.85546875" style="77" customWidth="1"/>
    <col min="11783" max="11783" width="18.85546875" style="77" customWidth="1"/>
    <col min="11784" max="11784" width="54.42578125" style="77" customWidth="1"/>
    <col min="11785" max="11785" width="16.7109375" style="77" customWidth="1"/>
    <col min="11786" max="11786" width="14.42578125" style="77" customWidth="1"/>
    <col min="11787" max="11791" width="16.7109375" style="77" customWidth="1"/>
    <col min="11792" max="12033" width="9.140625" style="77"/>
    <col min="12034" max="12034" width="52.85546875" style="77" customWidth="1"/>
    <col min="12035" max="12037" width="16.7109375" style="77" customWidth="1"/>
    <col min="12038" max="12038" width="16.85546875" style="77" customWidth="1"/>
    <col min="12039" max="12039" width="18.85546875" style="77" customWidth="1"/>
    <col min="12040" max="12040" width="54.42578125" style="77" customWidth="1"/>
    <col min="12041" max="12041" width="16.7109375" style="77" customWidth="1"/>
    <col min="12042" max="12042" width="14.42578125" style="77" customWidth="1"/>
    <col min="12043" max="12047" width="16.7109375" style="77" customWidth="1"/>
    <col min="12048" max="12289" width="9.140625" style="77"/>
    <col min="12290" max="12290" width="52.85546875" style="77" customWidth="1"/>
    <col min="12291" max="12293" width="16.7109375" style="77" customWidth="1"/>
    <col min="12294" max="12294" width="16.85546875" style="77" customWidth="1"/>
    <col min="12295" max="12295" width="18.85546875" style="77" customWidth="1"/>
    <col min="12296" max="12296" width="54.42578125" style="77" customWidth="1"/>
    <col min="12297" max="12297" width="16.7109375" style="77" customWidth="1"/>
    <col min="12298" max="12298" width="14.42578125" style="77" customWidth="1"/>
    <col min="12299" max="12303" width="16.7109375" style="77" customWidth="1"/>
    <col min="12304" max="12545" width="9.140625" style="77"/>
    <col min="12546" max="12546" width="52.85546875" style="77" customWidth="1"/>
    <col min="12547" max="12549" width="16.7109375" style="77" customWidth="1"/>
    <col min="12550" max="12550" width="16.85546875" style="77" customWidth="1"/>
    <col min="12551" max="12551" width="18.85546875" style="77" customWidth="1"/>
    <col min="12552" max="12552" width="54.42578125" style="77" customWidth="1"/>
    <col min="12553" max="12553" width="16.7109375" style="77" customWidth="1"/>
    <col min="12554" max="12554" width="14.42578125" style="77" customWidth="1"/>
    <col min="12555" max="12559" width="16.7109375" style="77" customWidth="1"/>
    <col min="12560" max="12801" width="9.140625" style="77"/>
    <col min="12802" max="12802" width="52.85546875" style="77" customWidth="1"/>
    <col min="12803" max="12805" width="16.7109375" style="77" customWidth="1"/>
    <col min="12806" max="12806" width="16.85546875" style="77" customWidth="1"/>
    <col min="12807" max="12807" width="18.85546875" style="77" customWidth="1"/>
    <col min="12808" max="12808" width="54.42578125" style="77" customWidth="1"/>
    <col min="12809" max="12809" width="16.7109375" style="77" customWidth="1"/>
    <col min="12810" max="12810" width="14.42578125" style="77" customWidth="1"/>
    <col min="12811" max="12815" width="16.7109375" style="77" customWidth="1"/>
    <col min="12816" max="13057" width="9.140625" style="77"/>
    <col min="13058" max="13058" width="52.85546875" style="77" customWidth="1"/>
    <col min="13059" max="13061" width="16.7109375" style="77" customWidth="1"/>
    <col min="13062" max="13062" width="16.85546875" style="77" customWidth="1"/>
    <col min="13063" max="13063" width="18.85546875" style="77" customWidth="1"/>
    <col min="13064" max="13064" width="54.42578125" style="77" customWidth="1"/>
    <col min="13065" max="13065" width="16.7109375" style="77" customWidth="1"/>
    <col min="13066" max="13066" width="14.42578125" style="77" customWidth="1"/>
    <col min="13067" max="13071" width="16.7109375" style="77" customWidth="1"/>
    <col min="13072" max="13313" width="9.140625" style="77"/>
    <col min="13314" max="13314" width="52.85546875" style="77" customWidth="1"/>
    <col min="13315" max="13317" width="16.7109375" style="77" customWidth="1"/>
    <col min="13318" max="13318" width="16.85546875" style="77" customWidth="1"/>
    <col min="13319" max="13319" width="18.85546875" style="77" customWidth="1"/>
    <col min="13320" max="13320" width="54.42578125" style="77" customWidth="1"/>
    <col min="13321" max="13321" width="16.7109375" style="77" customWidth="1"/>
    <col min="13322" max="13322" width="14.42578125" style="77" customWidth="1"/>
    <col min="13323" max="13327" width="16.7109375" style="77" customWidth="1"/>
    <col min="13328" max="13569" width="9.140625" style="77"/>
    <col min="13570" max="13570" width="52.85546875" style="77" customWidth="1"/>
    <col min="13571" max="13573" width="16.7109375" style="77" customWidth="1"/>
    <col min="13574" max="13574" width="16.85546875" style="77" customWidth="1"/>
    <col min="13575" max="13575" width="18.85546875" style="77" customWidth="1"/>
    <col min="13576" max="13576" width="54.42578125" style="77" customWidth="1"/>
    <col min="13577" max="13577" width="16.7109375" style="77" customWidth="1"/>
    <col min="13578" max="13578" width="14.42578125" style="77" customWidth="1"/>
    <col min="13579" max="13583" width="16.7109375" style="77" customWidth="1"/>
    <col min="13584" max="13825" width="9.140625" style="77"/>
    <col min="13826" max="13826" width="52.85546875" style="77" customWidth="1"/>
    <col min="13827" max="13829" width="16.7109375" style="77" customWidth="1"/>
    <col min="13830" max="13830" width="16.85546875" style="77" customWidth="1"/>
    <col min="13831" max="13831" width="18.85546875" style="77" customWidth="1"/>
    <col min="13832" max="13832" width="54.42578125" style="77" customWidth="1"/>
    <col min="13833" max="13833" width="16.7109375" style="77" customWidth="1"/>
    <col min="13834" max="13834" width="14.42578125" style="77" customWidth="1"/>
    <col min="13835" max="13839" width="16.7109375" style="77" customWidth="1"/>
    <col min="13840" max="14081" width="9.140625" style="77"/>
    <col min="14082" max="14082" width="52.85546875" style="77" customWidth="1"/>
    <col min="14083" max="14085" width="16.7109375" style="77" customWidth="1"/>
    <col min="14086" max="14086" width="16.85546875" style="77" customWidth="1"/>
    <col min="14087" max="14087" width="18.85546875" style="77" customWidth="1"/>
    <col min="14088" max="14088" width="54.42578125" style="77" customWidth="1"/>
    <col min="14089" max="14089" width="16.7109375" style="77" customWidth="1"/>
    <col min="14090" max="14090" width="14.42578125" style="77" customWidth="1"/>
    <col min="14091" max="14095" width="16.7109375" style="77" customWidth="1"/>
    <col min="14096" max="14337" width="9.140625" style="77"/>
    <col min="14338" max="14338" width="52.85546875" style="77" customWidth="1"/>
    <col min="14339" max="14341" width="16.7109375" style="77" customWidth="1"/>
    <col min="14342" max="14342" width="16.85546875" style="77" customWidth="1"/>
    <col min="14343" max="14343" width="18.85546875" style="77" customWidth="1"/>
    <col min="14344" max="14344" width="54.42578125" style="77" customWidth="1"/>
    <col min="14345" max="14345" width="16.7109375" style="77" customWidth="1"/>
    <col min="14346" max="14346" width="14.42578125" style="77" customWidth="1"/>
    <col min="14347" max="14351" width="16.7109375" style="77" customWidth="1"/>
    <col min="14352" max="14593" width="9.140625" style="77"/>
    <col min="14594" max="14594" width="52.85546875" style="77" customWidth="1"/>
    <col min="14595" max="14597" width="16.7109375" style="77" customWidth="1"/>
    <col min="14598" max="14598" width="16.85546875" style="77" customWidth="1"/>
    <col min="14599" max="14599" width="18.85546875" style="77" customWidth="1"/>
    <col min="14600" max="14600" width="54.42578125" style="77" customWidth="1"/>
    <col min="14601" max="14601" width="16.7109375" style="77" customWidth="1"/>
    <col min="14602" max="14602" width="14.42578125" style="77" customWidth="1"/>
    <col min="14603" max="14607" width="16.7109375" style="77" customWidth="1"/>
    <col min="14608" max="14849" width="9.140625" style="77"/>
    <col min="14850" max="14850" width="52.85546875" style="77" customWidth="1"/>
    <col min="14851" max="14853" width="16.7109375" style="77" customWidth="1"/>
    <col min="14854" max="14854" width="16.85546875" style="77" customWidth="1"/>
    <col min="14855" max="14855" width="18.85546875" style="77" customWidth="1"/>
    <col min="14856" max="14856" width="54.42578125" style="77" customWidth="1"/>
    <col min="14857" max="14857" width="16.7109375" style="77" customWidth="1"/>
    <col min="14858" max="14858" width="14.42578125" style="77" customWidth="1"/>
    <col min="14859" max="14863" width="16.7109375" style="77" customWidth="1"/>
    <col min="14864" max="15105" width="9.140625" style="77"/>
    <col min="15106" max="15106" width="52.85546875" style="77" customWidth="1"/>
    <col min="15107" max="15109" width="16.7109375" style="77" customWidth="1"/>
    <col min="15110" max="15110" width="16.85546875" style="77" customWidth="1"/>
    <col min="15111" max="15111" width="18.85546875" style="77" customWidth="1"/>
    <col min="15112" max="15112" width="54.42578125" style="77" customWidth="1"/>
    <col min="15113" max="15113" width="16.7109375" style="77" customWidth="1"/>
    <col min="15114" max="15114" width="14.42578125" style="77" customWidth="1"/>
    <col min="15115" max="15119" width="16.7109375" style="77" customWidth="1"/>
    <col min="15120" max="15361" width="9.140625" style="77"/>
    <col min="15362" max="15362" width="52.85546875" style="77" customWidth="1"/>
    <col min="15363" max="15365" width="16.7109375" style="77" customWidth="1"/>
    <col min="15366" max="15366" width="16.85546875" style="77" customWidth="1"/>
    <col min="15367" max="15367" width="18.85546875" style="77" customWidth="1"/>
    <col min="15368" max="15368" width="54.42578125" style="77" customWidth="1"/>
    <col min="15369" max="15369" width="16.7109375" style="77" customWidth="1"/>
    <col min="15370" max="15370" width="14.42578125" style="77" customWidth="1"/>
    <col min="15371" max="15375" width="16.7109375" style="77" customWidth="1"/>
    <col min="15376" max="15617" width="9.140625" style="77"/>
    <col min="15618" max="15618" width="52.85546875" style="77" customWidth="1"/>
    <col min="15619" max="15621" width="16.7109375" style="77" customWidth="1"/>
    <col min="15622" max="15622" width="16.85546875" style="77" customWidth="1"/>
    <col min="15623" max="15623" width="18.85546875" style="77" customWidth="1"/>
    <col min="15624" max="15624" width="54.42578125" style="77" customWidth="1"/>
    <col min="15625" max="15625" width="16.7109375" style="77" customWidth="1"/>
    <col min="15626" max="15626" width="14.42578125" style="77" customWidth="1"/>
    <col min="15627" max="15631" width="16.7109375" style="77" customWidth="1"/>
    <col min="15632" max="15873" width="9.140625" style="77"/>
    <col min="15874" max="15874" width="52.85546875" style="77" customWidth="1"/>
    <col min="15875" max="15877" width="16.7109375" style="77" customWidth="1"/>
    <col min="15878" max="15878" width="16.85546875" style="77" customWidth="1"/>
    <col min="15879" max="15879" width="18.85546875" style="77" customWidth="1"/>
    <col min="15880" max="15880" width="54.42578125" style="77" customWidth="1"/>
    <col min="15881" max="15881" width="16.7109375" style="77" customWidth="1"/>
    <col min="15882" max="15882" width="14.42578125" style="77" customWidth="1"/>
    <col min="15883" max="15887" width="16.7109375" style="77" customWidth="1"/>
    <col min="15888" max="16129" width="9.140625" style="77"/>
    <col min="16130" max="16130" width="52.85546875" style="77" customWidth="1"/>
    <col min="16131" max="16133" width="16.7109375" style="77" customWidth="1"/>
    <col min="16134" max="16134" width="16.85546875" style="77" customWidth="1"/>
    <col min="16135" max="16135" width="18.85546875" style="77" customWidth="1"/>
    <col min="16136" max="16136" width="54.42578125" style="77" customWidth="1"/>
    <col min="16137" max="16137" width="16.7109375" style="77" customWidth="1"/>
    <col min="16138" max="16138" width="14.42578125" style="77" customWidth="1"/>
    <col min="16139" max="16143" width="16.7109375" style="77" customWidth="1"/>
    <col min="16144" max="16384" width="9.140625" style="77"/>
  </cols>
  <sheetData>
    <row r="1" spans="2:14" s="2" customFormat="1" ht="27" customHeight="1">
      <c r="B1" s="1"/>
      <c r="C1" s="134" t="s">
        <v>0</v>
      </c>
      <c r="D1" s="134"/>
      <c r="E1" s="134"/>
      <c r="F1" s="134"/>
      <c r="H1" s="1"/>
      <c r="I1" s="134" t="s">
        <v>0</v>
      </c>
      <c r="J1" s="134"/>
      <c r="K1" s="134"/>
      <c r="L1" s="134"/>
    </row>
    <row r="2" spans="2:14" s="4" customFormat="1" ht="18" customHeight="1">
      <c r="B2" s="3"/>
      <c r="C2" s="135" t="s">
        <v>1</v>
      </c>
      <c r="D2" s="135"/>
      <c r="E2" s="135"/>
      <c r="F2" s="135"/>
      <c r="H2" s="3"/>
      <c r="I2" s="135" t="s">
        <v>1</v>
      </c>
      <c r="J2" s="135"/>
      <c r="K2" s="135"/>
      <c r="L2" s="135"/>
    </row>
    <row r="3" spans="2:14" s="4" customFormat="1" ht="18" customHeight="1">
      <c r="B3" s="3"/>
      <c r="C3" s="135" t="s">
        <v>2</v>
      </c>
      <c r="D3" s="135"/>
      <c r="E3" s="135"/>
      <c r="F3" s="135"/>
      <c r="H3" s="3"/>
      <c r="I3" s="135" t="s">
        <v>2</v>
      </c>
      <c r="J3" s="135"/>
      <c r="K3" s="135"/>
      <c r="L3" s="135"/>
    </row>
    <row r="4" spans="2:14" s="6" customFormat="1" ht="18" customHeight="1">
      <c r="B4" s="5"/>
      <c r="C4" s="136" t="s">
        <v>94</v>
      </c>
      <c r="D4" s="136"/>
      <c r="E4" s="136"/>
      <c r="F4" s="136"/>
      <c r="H4" s="5"/>
      <c r="I4" s="102" t="s">
        <v>94</v>
      </c>
      <c r="J4" s="102"/>
      <c r="K4" s="102"/>
      <c r="L4" s="102"/>
      <c r="M4" s="102"/>
    </row>
    <row r="5" spans="2:14" s="2" customFormat="1" ht="27" customHeight="1">
      <c r="C5" s="137" t="s">
        <v>73</v>
      </c>
      <c r="D5" s="137"/>
      <c r="E5" s="137"/>
      <c r="F5" s="137"/>
      <c r="I5" s="137" t="s">
        <v>73</v>
      </c>
      <c r="J5" s="137"/>
      <c r="K5" s="137"/>
      <c r="L5" s="137"/>
    </row>
    <row r="6" spans="2:14" s="2" customFormat="1" ht="8.25" customHeight="1" thickBot="1">
      <c r="C6" s="7"/>
      <c r="D6" s="7"/>
      <c r="E6" s="7"/>
      <c r="F6" s="7"/>
      <c r="I6" s="7"/>
      <c r="J6" s="7"/>
      <c r="K6" s="7"/>
      <c r="L6" s="7"/>
    </row>
    <row r="7" spans="2:14" s="9" customFormat="1" ht="20.25">
      <c r="B7" s="119" t="s">
        <v>3</v>
      </c>
      <c r="C7" s="120"/>
      <c r="D7" s="120"/>
      <c r="E7" s="120"/>
      <c r="F7" s="121"/>
      <c r="G7" s="8"/>
      <c r="H7" s="115" t="s">
        <v>4</v>
      </c>
      <c r="I7" s="138"/>
      <c r="J7" s="116"/>
    </row>
    <row r="8" spans="2:14" s="16" customFormat="1" ht="15.75">
      <c r="B8" s="10" t="s">
        <v>5</v>
      </c>
      <c r="C8" s="11"/>
      <c r="D8" s="11"/>
      <c r="E8" s="11"/>
      <c r="F8" s="12"/>
      <c r="G8" s="13"/>
      <c r="H8" s="10" t="s">
        <v>5</v>
      </c>
      <c r="I8" s="14"/>
      <c r="J8" s="15"/>
    </row>
    <row r="9" spans="2:14" s="20" customFormat="1" ht="15.75" customHeight="1">
      <c r="B9" s="122"/>
      <c r="C9" s="123" t="s">
        <v>6</v>
      </c>
      <c r="D9" s="124" t="s">
        <v>7</v>
      </c>
      <c r="E9" s="17" t="s">
        <v>8</v>
      </c>
      <c r="F9" s="127" t="s">
        <v>9</v>
      </c>
      <c r="G9" s="18"/>
      <c r="H9" s="130"/>
      <c r="I9" s="132" t="s">
        <v>6</v>
      </c>
      <c r="J9" s="139" t="s">
        <v>10</v>
      </c>
      <c r="K9" s="19"/>
      <c r="L9" s="19"/>
      <c r="M9" s="19"/>
      <c r="N9" s="19"/>
    </row>
    <row r="10" spans="2:14" s="20" customFormat="1" ht="15.75" customHeight="1">
      <c r="B10" s="122"/>
      <c r="C10" s="123"/>
      <c r="D10" s="129"/>
      <c r="E10" s="124" t="s">
        <v>11</v>
      </c>
      <c r="F10" s="127"/>
      <c r="G10" s="18"/>
      <c r="H10" s="131"/>
      <c r="I10" s="133"/>
      <c r="J10" s="140"/>
      <c r="K10" s="19"/>
      <c r="L10" s="19"/>
      <c r="M10" s="19"/>
      <c r="N10" s="19"/>
    </row>
    <row r="11" spans="2:14" s="20" customFormat="1" ht="15.75" customHeight="1">
      <c r="B11" s="122"/>
      <c r="C11" s="123"/>
      <c r="D11" s="125"/>
      <c r="E11" s="125"/>
      <c r="F11" s="127"/>
      <c r="G11" s="18"/>
      <c r="H11" s="21" t="s">
        <v>12</v>
      </c>
      <c r="I11" s="22">
        <f>2500</f>
        <v>2500</v>
      </c>
      <c r="J11" s="23">
        <f>3000</f>
        <v>3000</v>
      </c>
      <c r="K11" s="19"/>
      <c r="L11" s="19"/>
      <c r="M11" s="19"/>
      <c r="N11" s="19"/>
    </row>
    <row r="12" spans="2:14" s="24" customFormat="1" ht="15.75">
      <c r="B12" s="103" t="s">
        <v>13</v>
      </c>
      <c r="C12" s="104"/>
      <c r="D12" s="104"/>
      <c r="E12" s="104"/>
      <c r="F12" s="105"/>
      <c r="G12" s="18"/>
      <c r="H12" s="21" t="s">
        <v>14</v>
      </c>
      <c r="I12" s="22">
        <f>3500</f>
        <v>3500</v>
      </c>
      <c r="J12" s="23">
        <f>4000</f>
        <v>4000</v>
      </c>
    </row>
    <row r="13" spans="2:14" s="24" customFormat="1" ht="15" customHeight="1">
      <c r="B13" s="25" t="s">
        <v>15</v>
      </c>
      <c r="C13" s="26">
        <v>22000</v>
      </c>
      <c r="D13" s="26">
        <f>25000*1.1</f>
        <v>27500.000000000004</v>
      </c>
      <c r="E13" s="26">
        <f>C13+D13</f>
        <v>49500</v>
      </c>
      <c r="F13" s="27">
        <f>C13*4+E13</f>
        <v>137500</v>
      </c>
      <c r="G13" s="18"/>
      <c r="H13" s="21" t="s">
        <v>16</v>
      </c>
      <c r="I13" s="22">
        <f>4000</f>
        <v>4000</v>
      </c>
      <c r="J13" s="23">
        <f>4500</f>
        <v>4500</v>
      </c>
    </row>
    <row r="14" spans="2:14" s="24" customFormat="1" ht="15" customHeight="1">
      <c r="B14" s="25" t="s">
        <v>17</v>
      </c>
      <c r="C14" s="26">
        <v>26500</v>
      </c>
      <c r="D14" s="26">
        <f>30000*1.1</f>
        <v>33000</v>
      </c>
      <c r="E14" s="26">
        <f>C14+D14</f>
        <v>59500</v>
      </c>
      <c r="F14" s="27">
        <f>C14*4+E14</f>
        <v>165500</v>
      </c>
      <c r="G14" s="18"/>
      <c r="H14" s="21" t="s">
        <v>18</v>
      </c>
      <c r="I14" s="22">
        <f>3000</f>
        <v>3000</v>
      </c>
      <c r="J14" s="23">
        <f>3500</f>
        <v>3500</v>
      </c>
    </row>
    <row r="15" spans="2:14" s="24" customFormat="1" ht="16.5" thickBot="1">
      <c r="B15" s="103" t="s">
        <v>95</v>
      </c>
      <c r="C15" s="104"/>
      <c r="D15" s="104"/>
      <c r="E15" s="104"/>
      <c r="F15" s="105"/>
      <c r="G15" s="18"/>
      <c r="H15" s="28" t="s">
        <v>92</v>
      </c>
      <c r="I15" s="29">
        <f>5000</f>
        <v>5000</v>
      </c>
      <c r="J15" s="30">
        <f>5500</f>
        <v>5500</v>
      </c>
    </row>
    <row r="16" spans="2:14" s="24" customFormat="1" ht="15" customHeight="1" thickBot="1">
      <c r="B16" s="25" t="s">
        <v>19</v>
      </c>
      <c r="C16" s="26">
        <v>15500</v>
      </c>
      <c r="D16" s="26">
        <v>18500</v>
      </c>
      <c r="E16" s="26">
        <f>C16+D16</f>
        <v>34000</v>
      </c>
      <c r="F16" s="27">
        <f>C16*4+E16</f>
        <v>96000</v>
      </c>
      <c r="G16" s="18"/>
      <c r="I16" s="31"/>
    </row>
    <row r="17" spans="2:11" s="24" customFormat="1" ht="18.75" customHeight="1">
      <c r="B17" s="25" t="s">
        <v>20</v>
      </c>
      <c r="C17" s="26">
        <v>17500</v>
      </c>
      <c r="D17" s="26">
        <f>20000*1.1</f>
        <v>22000</v>
      </c>
      <c r="E17" s="26">
        <f>C17+D17</f>
        <v>39500</v>
      </c>
      <c r="F17" s="27">
        <f>C17*4+E17</f>
        <v>109500</v>
      </c>
      <c r="G17" s="18"/>
      <c r="H17" s="115" t="s">
        <v>21</v>
      </c>
      <c r="I17" s="116"/>
    </row>
    <row r="18" spans="2:11" s="24" customFormat="1" ht="15.75">
      <c r="B18" s="103" t="s">
        <v>85</v>
      </c>
      <c r="C18" s="104"/>
      <c r="D18" s="104"/>
      <c r="E18" s="104"/>
      <c r="F18" s="105"/>
      <c r="G18" s="18"/>
      <c r="H18" s="33" t="s">
        <v>23</v>
      </c>
      <c r="I18" s="34" t="s">
        <v>24</v>
      </c>
      <c r="J18" s="20"/>
      <c r="K18" s="32"/>
    </row>
    <row r="19" spans="2:11" s="24" customFormat="1" ht="15" customHeight="1">
      <c r="B19" s="25" t="s">
        <v>22</v>
      </c>
      <c r="C19" s="26">
        <v>6500</v>
      </c>
      <c r="D19" s="26">
        <v>8000</v>
      </c>
      <c r="E19" s="26">
        <f>C19+D19</f>
        <v>14500</v>
      </c>
      <c r="F19" s="27">
        <f>C19*4+E19</f>
        <v>40500</v>
      </c>
      <c r="G19" s="18"/>
      <c r="H19" s="33" t="s">
        <v>26</v>
      </c>
      <c r="I19" s="35">
        <v>-0.5</v>
      </c>
      <c r="J19" s="20"/>
      <c r="K19" s="32"/>
    </row>
    <row r="20" spans="2:11" s="24" customFormat="1" ht="15" customHeight="1">
      <c r="B20" s="25" t="s">
        <v>25</v>
      </c>
      <c r="C20" s="26">
        <v>7500</v>
      </c>
      <c r="D20" s="26">
        <v>10000</v>
      </c>
      <c r="E20" s="26">
        <f>C20+D20</f>
        <v>17500</v>
      </c>
      <c r="F20" s="27">
        <f>C20*4+E20</f>
        <v>47500</v>
      </c>
      <c r="G20" s="18"/>
      <c r="H20" s="33" t="s">
        <v>28</v>
      </c>
      <c r="I20" s="35">
        <v>-0.3</v>
      </c>
      <c r="J20" s="20"/>
      <c r="K20" s="37"/>
    </row>
    <row r="21" spans="2:11" s="24" customFormat="1" ht="15" customHeight="1" thickBot="1">
      <c r="B21" s="25" t="s">
        <v>27</v>
      </c>
      <c r="C21" s="26">
        <v>8500</v>
      </c>
      <c r="D21" s="26">
        <f>10000*1.1</f>
        <v>11000</v>
      </c>
      <c r="E21" s="26">
        <f>C21+D21</f>
        <v>19500</v>
      </c>
      <c r="F21" s="27">
        <f>C21*4+E21</f>
        <v>53500</v>
      </c>
      <c r="G21" s="18"/>
      <c r="H21" s="38" t="s">
        <v>30</v>
      </c>
      <c r="I21" s="39">
        <v>-0.15</v>
      </c>
      <c r="J21" s="20"/>
      <c r="K21" s="32"/>
    </row>
    <row r="22" spans="2:11" s="24" customFormat="1" ht="15" customHeight="1" thickBot="1">
      <c r="B22" s="103" t="s">
        <v>96</v>
      </c>
      <c r="C22" s="104"/>
      <c r="D22" s="104"/>
      <c r="E22" s="104"/>
      <c r="F22" s="105"/>
      <c r="G22" s="18"/>
      <c r="J22" s="20"/>
      <c r="K22" s="32"/>
    </row>
    <row r="23" spans="2:11" s="20" customFormat="1" ht="23.25" customHeight="1">
      <c r="B23" s="25" t="s">
        <v>86</v>
      </c>
      <c r="C23" s="26">
        <v>5500</v>
      </c>
      <c r="D23" s="26">
        <v>6000</v>
      </c>
      <c r="E23" s="26">
        <f>C23+D23</f>
        <v>11500</v>
      </c>
      <c r="F23" s="27">
        <f>C23*4+E23</f>
        <v>33500</v>
      </c>
      <c r="G23" s="18"/>
      <c r="H23" s="115" t="s">
        <v>34</v>
      </c>
      <c r="I23" s="116"/>
      <c r="K23" s="36"/>
    </row>
    <row r="24" spans="2:11" s="20" customFormat="1" ht="15" customHeight="1">
      <c r="B24" s="25" t="s">
        <v>87</v>
      </c>
      <c r="C24" s="26">
        <v>6500</v>
      </c>
      <c r="D24" s="26">
        <v>8000</v>
      </c>
      <c r="E24" s="26">
        <f>C24+D24</f>
        <v>14500</v>
      </c>
      <c r="F24" s="27">
        <f>C24*4+E24</f>
        <v>40500</v>
      </c>
      <c r="G24" s="18"/>
      <c r="H24" s="45" t="s">
        <v>36</v>
      </c>
      <c r="I24" s="46">
        <v>200</v>
      </c>
      <c r="K24" s="36"/>
    </row>
    <row r="25" spans="2:11" s="20" customFormat="1" ht="15" customHeight="1">
      <c r="B25" s="25" t="s">
        <v>88</v>
      </c>
      <c r="C25" s="26">
        <v>7500</v>
      </c>
      <c r="D25" s="26">
        <v>10000</v>
      </c>
      <c r="E25" s="26">
        <f>C25+D25</f>
        <v>17500</v>
      </c>
      <c r="F25" s="27">
        <f>C25*4+E25</f>
        <v>47500</v>
      </c>
      <c r="G25" s="18"/>
      <c r="H25" s="45" t="s">
        <v>37</v>
      </c>
      <c r="I25" s="46">
        <v>350</v>
      </c>
      <c r="K25" s="36"/>
    </row>
    <row r="26" spans="2:11" s="20" customFormat="1" ht="15" customHeight="1" thickBot="1">
      <c r="B26" s="25" t="s">
        <v>29</v>
      </c>
      <c r="C26" s="26">
        <v>750</v>
      </c>
      <c r="D26" s="26">
        <v>1000</v>
      </c>
      <c r="E26" s="26">
        <f>C26+D26</f>
        <v>1750</v>
      </c>
      <c r="F26" s="27">
        <f>C26*4+E26</f>
        <v>4750</v>
      </c>
      <c r="G26" s="18"/>
      <c r="H26" s="49" t="s">
        <v>38</v>
      </c>
      <c r="I26" s="50">
        <v>250</v>
      </c>
      <c r="K26" s="36"/>
    </row>
    <row r="27" spans="2:11" s="20" customFormat="1" ht="15" customHeight="1" thickBot="1">
      <c r="B27" s="40" t="s">
        <v>31</v>
      </c>
      <c r="C27" s="41">
        <v>200</v>
      </c>
      <c r="D27" s="41">
        <v>300</v>
      </c>
      <c r="E27" s="41" t="s">
        <v>32</v>
      </c>
      <c r="F27" s="42" t="s">
        <v>32</v>
      </c>
      <c r="G27" s="18"/>
      <c r="K27" s="36"/>
    </row>
    <row r="28" spans="2:11" s="20" customFormat="1" ht="21" customHeight="1" thickBot="1">
      <c r="B28" s="43"/>
      <c r="C28" s="44"/>
      <c r="D28" s="44"/>
      <c r="E28" s="44"/>
      <c r="F28" s="44"/>
      <c r="G28" s="18"/>
      <c r="H28" s="115" t="s">
        <v>91</v>
      </c>
      <c r="I28" s="116"/>
      <c r="K28" s="32"/>
    </row>
    <row r="29" spans="2:11" s="20" customFormat="1" ht="15" customHeight="1">
      <c r="B29" s="119" t="s">
        <v>33</v>
      </c>
      <c r="C29" s="120"/>
      <c r="D29" s="120"/>
      <c r="E29" s="120"/>
      <c r="F29" s="121"/>
      <c r="G29" s="18"/>
      <c r="H29" s="33" t="s">
        <v>90</v>
      </c>
      <c r="I29" s="34">
        <v>1500</v>
      </c>
      <c r="K29" s="32"/>
    </row>
    <row r="30" spans="2:11" s="20" customFormat="1" ht="16.5">
      <c r="B30" s="10" t="s">
        <v>35</v>
      </c>
      <c r="C30" s="11"/>
      <c r="D30" s="11"/>
      <c r="E30" s="11"/>
      <c r="F30" s="12"/>
      <c r="G30" s="18"/>
      <c r="H30" s="33" t="s">
        <v>18</v>
      </c>
      <c r="I30" s="34">
        <v>1700</v>
      </c>
      <c r="K30" s="32"/>
    </row>
    <row r="31" spans="2:11" s="20" customFormat="1" ht="16.5" thickBot="1">
      <c r="B31" s="122"/>
      <c r="C31" s="123" t="s">
        <v>6</v>
      </c>
      <c r="D31" s="124" t="s">
        <v>7</v>
      </c>
      <c r="E31" s="17" t="s">
        <v>8</v>
      </c>
      <c r="F31" s="127" t="s">
        <v>9</v>
      </c>
      <c r="G31" s="18"/>
      <c r="H31" s="38" t="s">
        <v>92</v>
      </c>
      <c r="I31" s="99">
        <v>2000</v>
      </c>
      <c r="J31" s="24"/>
      <c r="K31" s="36"/>
    </row>
    <row r="32" spans="2:11" s="20" customFormat="1" ht="30.75" customHeight="1" thickBot="1">
      <c r="B32" s="122"/>
      <c r="C32" s="123"/>
      <c r="D32" s="125"/>
      <c r="E32" s="48" t="s">
        <v>11</v>
      </c>
      <c r="F32" s="127"/>
      <c r="G32" s="18"/>
      <c r="H32" s="128" t="s">
        <v>93</v>
      </c>
      <c r="I32" s="128"/>
      <c r="J32" s="36"/>
      <c r="K32" s="32"/>
    </row>
    <row r="33" spans="2:14" s="20" customFormat="1" ht="20.25">
      <c r="B33" s="103" t="s">
        <v>39</v>
      </c>
      <c r="C33" s="104"/>
      <c r="D33" s="104"/>
      <c r="E33" s="104"/>
      <c r="F33" s="105"/>
      <c r="G33" s="47"/>
      <c r="H33" s="115" t="s">
        <v>40</v>
      </c>
      <c r="I33" s="116"/>
      <c r="J33" s="36"/>
      <c r="K33" s="32"/>
      <c r="L33" s="24"/>
    </row>
    <row r="34" spans="2:14" s="20" customFormat="1" ht="29.25" customHeight="1">
      <c r="B34" s="51" t="s">
        <v>15</v>
      </c>
      <c r="C34" s="52">
        <v>25500</v>
      </c>
      <c r="D34" s="52">
        <v>32500</v>
      </c>
      <c r="E34" s="52">
        <f>C34+D34</f>
        <v>58000</v>
      </c>
      <c r="F34" s="27">
        <f t="shared" ref="F34:F35" si="0">C34*4+E34</f>
        <v>160000</v>
      </c>
      <c r="G34" s="47"/>
      <c r="H34" s="54" t="s">
        <v>42</v>
      </c>
      <c r="I34" s="46">
        <v>3000</v>
      </c>
      <c r="J34" s="36"/>
      <c r="K34" s="32"/>
    </row>
    <row r="35" spans="2:14" s="20" customFormat="1">
      <c r="B35" s="51" t="s">
        <v>41</v>
      </c>
      <c r="C35" s="52">
        <v>31000</v>
      </c>
      <c r="D35" s="52">
        <f>35000*1.1</f>
        <v>38500</v>
      </c>
      <c r="E35" s="52">
        <f>C35+D35</f>
        <v>69500</v>
      </c>
      <c r="F35" s="27">
        <f t="shared" si="0"/>
        <v>193500</v>
      </c>
      <c r="G35" s="47"/>
      <c r="H35" s="54" t="s">
        <v>68</v>
      </c>
      <c r="I35" s="46">
        <v>4000</v>
      </c>
      <c r="J35" s="36"/>
      <c r="K35" s="32"/>
    </row>
    <row r="36" spans="2:14" s="24" customFormat="1">
      <c r="B36" s="106" t="s">
        <v>95</v>
      </c>
      <c r="C36" s="107"/>
      <c r="D36" s="107"/>
      <c r="E36" s="107"/>
      <c r="F36" s="108"/>
      <c r="G36" s="53"/>
      <c r="H36" s="54" t="s">
        <v>60</v>
      </c>
      <c r="I36" s="46">
        <v>5000</v>
      </c>
      <c r="J36" s="36"/>
      <c r="K36" s="36"/>
      <c r="L36" s="20"/>
    </row>
    <row r="37" spans="2:14" s="20" customFormat="1" ht="15.75" thickBot="1">
      <c r="B37" s="109"/>
      <c r="C37" s="110"/>
      <c r="D37" s="110"/>
      <c r="E37" s="110"/>
      <c r="F37" s="111"/>
      <c r="G37" s="32"/>
      <c r="H37" s="55" t="s">
        <v>61</v>
      </c>
      <c r="I37" s="50">
        <v>8000</v>
      </c>
      <c r="J37" s="36"/>
      <c r="K37" s="32"/>
      <c r="L37" s="19"/>
    </row>
    <row r="38" spans="2:14" s="20" customFormat="1" ht="12.75" customHeight="1" thickBot="1">
      <c r="B38" s="51" t="s">
        <v>19</v>
      </c>
      <c r="C38" s="52">
        <f>15000*1.1</f>
        <v>16500</v>
      </c>
      <c r="D38" s="52">
        <v>19500</v>
      </c>
      <c r="E38" s="52">
        <f>C38+D38</f>
        <v>36000</v>
      </c>
      <c r="F38" s="27">
        <f t="shared" ref="F38:F44" si="1">C38*4+E38</f>
        <v>102000</v>
      </c>
      <c r="G38" s="32"/>
      <c r="H38" s="56"/>
      <c r="I38" s="57"/>
      <c r="J38" s="36"/>
      <c r="K38" s="32"/>
      <c r="L38" s="19"/>
    </row>
    <row r="39" spans="2:14" s="20" customFormat="1" ht="14.25" customHeight="1">
      <c r="B39" s="51" t="s">
        <v>20</v>
      </c>
      <c r="C39" s="52">
        <v>19500</v>
      </c>
      <c r="D39" s="52">
        <v>23500</v>
      </c>
      <c r="E39" s="52">
        <f>C39+D39</f>
        <v>43000</v>
      </c>
      <c r="F39" s="27">
        <f t="shared" si="1"/>
        <v>121000</v>
      </c>
      <c r="H39" s="117" t="s">
        <v>43</v>
      </c>
      <c r="I39" s="118"/>
      <c r="J39" s="36"/>
      <c r="K39" s="32"/>
      <c r="L39" s="19"/>
    </row>
    <row r="40" spans="2:14" s="20" customFormat="1">
      <c r="B40" s="103" t="s">
        <v>89</v>
      </c>
      <c r="C40" s="104"/>
      <c r="D40" s="104"/>
      <c r="E40" s="104"/>
      <c r="F40" s="105"/>
      <c r="H40" s="54" t="s">
        <v>44</v>
      </c>
      <c r="I40" s="46" t="s">
        <v>62</v>
      </c>
      <c r="J40" s="36"/>
      <c r="K40" s="36"/>
      <c r="L40" s="19"/>
      <c r="M40" s="19"/>
      <c r="N40" s="19"/>
    </row>
    <row r="41" spans="2:14" s="20" customFormat="1">
      <c r="B41" s="51" t="s">
        <v>22</v>
      </c>
      <c r="C41" s="52">
        <v>9500</v>
      </c>
      <c r="D41" s="52">
        <v>12500</v>
      </c>
      <c r="E41" s="52">
        <f>C41+D41</f>
        <v>22000</v>
      </c>
      <c r="F41" s="27">
        <f t="shared" si="1"/>
        <v>60000</v>
      </c>
      <c r="H41" s="54" t="s">
        <v>63</v>
      </c>
      <c r="I41" s="46" t="s">
        <v>64</v>
      </c>
      <c r="J41" s="36"/>
      <c r="K41" s="36"/>
      <c r="L41" s="19"/>
      <c r="M41" s="19"/>
      <c r="N41" s="19"/>
    </row>
    <row r="42" spans="2:14" s="20" customFormat="1">
      <c r="B42" s="51" t="s">
        <v>25</v>
      </c>
      <c r="C42" s="52">
        <v>10500</v>
      </c>
      <c r="D42" s="52">
        <v>13500</v>
      </c>
      <c r="E42" s="52">
        <f>C42+D42</f>
        <v>24000</v>
      </c>
      <c r="F42" s="27">
        <f t="shared" si="1"/>
        <v>66000</v>
      </c>
      <c r="H42" s="91" t="s">
        <v>67</v>
      </c>
      <c r="I42" s="46" t="s">
        <v>66</v>
      </c>
      <c r="J42" s="36"/>
      <c r="K42" s="32"/>
      <c r="L42" s="19"/>
      <c r="M42" s="19"/>
      <c r="N42" s="19"/>
    </row>
    <row r="43" spans="2:14" s="20" customFormat="1" ht="15.75" thickBot="1">
      <c r="B43" s="51" t="s">
        <v>27</v>
      </c>
      <c r="C43" s="52">
        <v>11500</v>
      </c>
      <c r="D43" s="52">
        <v>14500</v>
      </c>
      <c r="E43" s="52">
        <f>C43+D43</f>
        <v>26000</v>
      </c>
      <c r="F43" s="27">
        <f t="shared" si="1"/>
        <v>72000</v>
      </c>
      <c r="H43" s="90" t="s">
        <v>45</v>
      </c>
      <c r="I43" s="50">
        <v>100</v>
      </c>
      <c r="J43" s="36"/>
      <c r="K43" s="32"/>
      <c r="L43" s="19"/>
      <c r="M43" s="19"/>
      <c r="N43" s="19"/>
    </row>
    <row r="44" spans="2:14" s="20" customFormat="1" ht="15.75">
      <c r="B44" s="51" t="s">
        <v>29</v>
      </c>
      <c r="C44" s="52">
        <v>1000</v>
      </c>
      <c r="D44" s="52">
        <v>1300</v>
      </c>
      <c r="E44" s="52">
        <f>C44+D44</f>
        <v>2300</v>
      </c>
      <c r="F44" s="27">
        <f t="shared" si="1"/>
        <v>6300</v>
      </c>
      <c r="H44" s="92" t="s">
        <v>65</v>
      </c>
      <c r="J44" s="36"/>
      <c r="K44" s="32"/>
      <c r="L44" s="19"/>
      <c r="M44" s="19"/>
      <c r="N44" s="19"/>
    </row>
    <row r="45" spans="2:14" s="20" customFormat="1" ht="15.75" thickBot="1">
      <c r="B45" s="58" t="s">
        <v>84</v>
      </c>
      <c r="C45" s="59">
        <v>300</v>
      </c>
      <c r="D45" s="59">
        <v>400</v>
      </c>
      <c r="E45" s="59" t="s">
        <v>32</v>
      </c>
      <c r="F45" s="60" t="s">
        <v>32</v>
      </c>
      <c r="H45" s="89"/>
      <c r="J45" s="36"/>
      <c r="K45" s="32"/>
      <c r="L45" s="19"/>
      <c r="M45" s="19"/>
      <c r="N45" s="19"/>
    </row>
    <row r="46" spans="2:14" s="20" customFormat="1" ht="21" thickBot="1">
      <c r="B46" s="43"/>
      <c r="C46" s="44"/>
      <c r="D46" s="44"/>
      <c r="E46" s="44"/>
      <c r="F46" s="44"/>
      <c r="H46" s="84" t="s">
        <v>46</v>
      </c>
      <c r="I46" s="85"/>
      <c r="J46" s="36"/>
      <c r="K46" s="61"/>
      <c r="L46" s="19"/>
      <c r="M46" s="19"/>
      <c r="N46" s="19"/>
    </row>
    <row r="47" spans="2:14" s="20" customFormat="1" ht="20.25">
      <c r="B47" s="119" t="s">
        <v>48</v>
      </c>
      <c r="C47" s="120"/>
      <c r="D47" s="120"/>
      <c r="E47" s="120"/>
      <c r="F47" s="121"/>
      <c r="H47" s="54" t="s">
        <v>47</v>
      </c>
      <c r="I47" s="46">
        <v>250</v>
      </c>
      <c r="J47" s="36"/>
      <c r="K47" s="65"/>
      <c r="L47" s="65"/>
      <c r="M47" s="19"/>
      <c r="N47" s="19"/>
    </row>
    <row r="48" spans="2:14" s="20" customFormat="1" ht="15.75">
      <c r="B48" s="10" t="s">
        <v>50</v>
      </c>
      <c r="C48" s="62"/>
      <c r="D48" s="62"/>
      <c r="E48" s="62"/>
      <c r="F48" s="63"/>
      <c r="H48" s="54" t="s">
        <v>49</v>
      </c>
      <c r="I48" s="46">
        <v>100</v>
      </c>
      <c r="J48" s="36"/>
      <c r="K48" s="68"/>
      <c r="L48" s="68"/>
      <c r="M48" s="19"/>
      <c r="N48" s="19"/>
    </row>
    <row r="49" spans="2:14" s="20" customFormat="1" ht="16.5" thickBot="1">
      <c r="B49" s="67" t="s">
        <v>52</v>
      </c>
      <c r="C49" s="11"/>
      <c r="D49" s="11"/>
      <c r="E49" s="11"/>
      <c r="F49" s="12"/>
      <c r="H49" s="55" t="s">
        <v>51</v>
      </c>
      <c r="I49" s="50">
        <v>25</v>
      </c>
      <c r="J49" s="68"/>
      <c r="K49" s="69"/>
      <c r="L49" s="69"/>
      <c r="M49" s="19"/>
      <c r="N49" s="19"/>
    </row>
    <row r="50" spans="2:14" s="64" customFormat="1" ht="20.25" customHeight="1" thickBot="1">
      <c r="B50" s="122"/>
      <c r="C50" s="123" t="s">
        <v>6</v>
      </c>
      <c r="D50" s="124" t="s">
        <v>7</v>
      </c>
      <c r="E50" s="17" t="s">
        <v>8</v>
      </c>
      <c r="F50" s="127" t="s">
        <v>9</v>
      </c>
      <c r="H50" s="20"/>
      <c r="I50" s="20"/>
      <c r="J50" s="20"/>
      <c r="K50" s="69"/>
      <c r="L50" s="69"/>
      <c r="M50" s="66"/>
      <c r="N50" s="66"/>
    </row>
    <row r="51" spans="2:14" s="20" customFormat="1" ht="30.75" customHeight="1" thickBot="1">
      <c r="B51" s="122"/>
      <c r="C51" s="123"/>
      <c r="D51" s="125"/>
      <c r="E51" s="48" t="s">
        <v>11</v>
      </c>
      <c r="F51" s="127"/>
      <c r="H51" s="86" t="s">
        <v>53</v>
      </c>
      <c r="I51" s="87"/>
      <c r="J51" s="88"/>
      <c r="K51" s="69"/>
      <c r="L51" s="69"/>
      <c r="M51" s="19"/>
      <c r="N51" s="19"/>
    </row>
    <row r="52" spans="2:14" s="20" customFormat="1">
      <c r="B52" s="103" t="s">
        <v>54</v>
      </c>
      <c r="C52" s="104"/>
      <c r="D52" s="104"/>
      <c r="E52" s="104"/>
      <c r="F52" s="105"/>
      <c r="H52" s="70" t="s">
        <v>69</v>
      </c>
      <c r="I52" s="71" t="s">
        <v>70</v>
      </c>
      <c r="J52" s="72" t="s">
        <v>71</v>
      </c>
      <c r="K52" s="69"/>
      <c r="L52" s="69"/>
      <c r="M52" s="19"/>
      <c r="N52" s="19"/>
    </row>
    <row r="53" spans="2:14" s="20" customFormat="1" ht="28.5" customHeight="1">
      <c r="B53" s="51" t="s">
        <v>15</v>
      </c>
      <c r="C53" s="52">
        <v>35000</v>
      </c>
      <c r="D53" s="52">
        <v>40000</v>
      </c>
      <c r="E53" s="52">
        <f>C53+D53</f>
        <v>75000</v>
      </c>
      <c r="F53" s="27">
        <f t="shared" ref="F53:F54" si="2">C53*4+E53</f>
        <v>215000</v>
      </c>
      <c r="H53" s="45" t="s">
        <v>74</v>
      </c>
      <c r="I53" s="73" t="s">
        <v>55</v>
      </c>
      <c r="J53" s="74">
        <v>1800</v>
      </c>
      <c r="K53" s="69"/>
      <c r="L53" s="69"/>
      <c r="M53" s="19"/>
      <c r="N53" s="19"/>
    </row>
    <row r="54" spans="2:14" s="20" customFormat="1">
      <c r="B54" s="51" t="s">
        <v>41</v>
      </c>
      <c r="C54" s="52">
        <v>44000</v>
      </c>
      <c r="D54" s="52">
        <v>50000</v>
      </c>
      <c r="E54" s="52">
        <f>C54+D54</f>
        <v>94000</v>
      </c>
      <c r="F54" s="27">
        <f t="shared" si="2"/>
        <v>270000</v>
      </c>
      <c r="H54" s="45" t="s">
        <v>75</v>
      </c>
      <c r="I54" s="73" t="s">
        <v>76</v>
      </c>
      <c r="J54" s="74">
        <v>700</v>
      </c>
      <c r="K54" s="69"/>
      <c r="L54" s="69"/>
      <c r="M54" s="19"/>
      <c r="N54" s="19"/>
    </row>
    <row r="55" spans="2:14" s="20" customFormat="1">
      <c r="B55" s="103" t="s">
        <v>95</v>
      </c>
      <c r="C55" s="104"/>
      <c r="D55" s="104"/>
      <c r="E55" s="104"/>
      <c r="F55" s="105"/>
      <c r="H55" s="45" t="s">
        <v>77</v>
      </c>
      <c r="I55" s="73" t="s">
        <v>55</v>
      </c>
      <c r="J55" s="74">
        <v>250</v>
      </c>
      <c r="K55" s="69"/>
      <c r="L55" s="69"/>
      <c r="M55" s="19"/>
      <c r="N55" s="19"/>
    </row>
    <row r="56" spans="2:14" s="20" customFormat="1">
      <c r="B56" s="51" t="s">
        <v>19</v>
      </c>
      <c r="C56" s="52">
        <v>24000</v>
      </c>
      <c r="D56" s="52">
        <v>27000</v>
      </c>
      <c r="E56" s="52">
        <f>C56+D56</f>
        <v>51000</v>
      </c>
      <c r="F56" s="27">
        <f t="shared" ref="F56:F57" si="3">C56*4+E56</f>
        <v>147000</v>
      </c>
      <c r="H56" s="45" t="s">
        <v>78</v>
      </c>
      <c r="I56" s="73" t="s">
        <v>55</v>
      </c>
      <c r="J56" s="74">
        <v>100</v>
      </c>
      <c r="K56" s="69"/>
      <c r="L56" s="69"/>
      <c r="M56" s="19"/>
      <c r="N56" s="19"/>
    </row>
    <row r="57" spans="2:14" s="20" customFormat="1">
      <c r="B57" s="51" t="s">
        <v>20</v>
      </c>
      <c r="C57" s="52">
        <v>29000</v>
      </c>
      <c r="D57" s="52">
        <f>30000*1.1</f>
        <v>33000</v>
      </c>
      <c r="E57" s="52">
        <f>C57+D57</f>
        <v>62000</v>
      </c>
      <c r="F57" s="27">
        <f t="shared" si="3"/>
        <v>178000</v>
      </c>
      <c r="H57" s="45" t="s">
        <v>79</v>
      </c>
      <c r="I57" s="73" t="s">
        <v>55</v>
      </c>
      <c r="J57" s="74">
        <v>100</v>
      </c>
      <c r="K57" s="69"/>
      <c r="L57" s="69"/>
      <c r="M57" s="19"/>
      <c r="N57" s="19"/>
    </row>
    <row r="58" spans="2:14" s="20" customFormat="1">
      <c r="B58" s="106" t="s">
        <v>89</v>
      </c>
      <c r="C58" s="107"/>
      <c r="D58" s="107"/>
      <c r="E58" s="107"/>
      <c r="F58" s="108"/>
      <c r="H58" s="45" t="s">
        <v>80</v>
      </c>
      <c r="I58" s="73" t="s">
        <v>55</v>
      </c>
      <c r="J58" s="74">
        <v>250</v>
      </c>
      <c r="K58" s="69"/>
      <c r="L58" s="69"/>
      <c r="M58" s="19"/>
      <c r="N58" s="19"/>
    </row>
    <row r="59" spans="2:14" s="20" customFormat="1">
      <c r="B59" s="109"/>
      <c r="C59" s="110"/>
      <c r="D59" s="110"/>
      <c r="E59" s="110"/>
      <c r="F59" s="111"/>
      <c r="H59" s="45" t="s">
        <v>81</v>
      </c>
      <c r="I59" s="73" t="s">
        <v>56</v>
      </c>
      <c r="J59" s="74">
        <v>700</v>
      </c>
      <c r="K59" s="69"/>
      <c r="L59" s="69"/>
      <c r="M59" s="19"/>
      <c r="N59" s="19"/>
    </row>
    <row r="60" spans="2:14" s="20" customFormat="1" ht="13.5" customHeight="1">
      <c r="B60" s="51" t="s">
        <v>22</v>
      </c>
      <c r="C60" s="52">
        <v>12000</v>
      </c>
      <c r="D60" s="52">
        <v>14000</v>
      </c>
      <c r="E60" s="52">
        <f t="shared" ref="E60:E63" si="4">C60+D60</f>
        <v>26000</v>
      </c>
      <c r="F60" s="27">
        <f t="shared" ref="F60:F63" si="5">C60*4+E60</f>
        <v>74000</v>
      </c>
      <c r="H60" s="75" t="s">
        <v>82</v>
      </c>
      <c r="I60" s="73" t="s">
        <v>55</v>
      </c>
      <c r="J60" s="74">
        <v>200</v>
      </c>
      <c r="K60" s="69"/>
      <c r="L60" s="69"/>
      <c r="M60" s="19"/>
      <c r="N60" s="19"/>
    </row>
    <row r="61" spans="2:14" s="20" customFormat="1" ht="13.5" customHeight="1">
      <c r="B61" s="51" t="s">
        <v>25</v>
      </c>
      <c r="C61" s="52">
        <v>14000</v>
      </c>
      <c r="D61" s="52">
        <v>16000</v>
      </c>
      <c r="E61" s="52">
        <f t="shared" si="4"/>
        <v>30000</v>
      </c>
      <c r="F61" s="27">
        <f t="shared" si="5"/>
        <v>86000</v>
      </c>
      <c r="H61" s="93" t="s">
        <v>83</v>
      </c>
      <c r="I61" s="94" t="s">
        <v>55</v>
      </c>
      <c r="J61" s="95">
        <v>800</v>
      </c>
      <c r="K61" s="69"/>
      <c r="L61" s="69"/>
      <c r="M61" s="19"/>
      <c r="N61" s="19"/>
    </row>
    <row r="62" spans="2:14" s="20" customFormat="1">
      <c r="B62" s="51" t="s">
        <v>27</v>
      </c>
      <c r="C62" s="52">
        <v>16000</v>
      </c>
      <c r="D62" s="52">
        <v>18000</v>
      </c>
      <c r="E62" s="52">
        <f t="shared" si="4"/>
        <v>34000</v>
      </c>
      <c r="F62" s="27">
        <f t="shared" si="5"/>
        <v>98000</v>
      </c>
      <c r="H62" s="96" t="s">
        <v>57</v>
      </c>
      <c r="I62" s="98" t="s">
        <v>72</v>
      </c>
      <c r="J62" s="95">
        <v>450</v>
      </c>
      <c r="K62" s="69"/>
      <c r="L62" s="69"/>
      <c r="M62" s="19"/>
      <c r="N62" s="19"/>
    </row>
    <row r="63" spans="2:14" s="20" customFormat="1" ht="15.75" thickBot="1">
      <c r="B63" s="51" t="s">
        <v>29</v>
      </c>
      <c r="C63" s="52">
        <v>1400</v>
      </c>
      <c r="D63" s="52">
        <v>1600</v>
      </c>
      <c r="E63" s="52">
        <f t="shared" si="4"/>
        <v>3000</v>
      </c>
      <c r="F63" s="27">
        <f t="shared" si="5"/>
        <v>8600</v>
      </c>
      <c r="H63" s="112" t="s">
        <v>58</v>
      </c>
      <c r="I63" s="113"/>
      <c r="J63" s="114"/>
      <c r="K63" s="76"/>
      <c r="L63" s="76"/>
      <c r="M63" s="19"/>
      <c r="N63" s="19"/>
    </row>
    <row r="64" spans="2:14" s="20" customFormat="1" ht="16.5" thickBot="1">
      <c r="B64" s="58" t="s">
        <v>84</v>
      </c>
      <c r="C64" s="59">
        <v>400</v>
      </c>
      <c r="D64" s="59">
        <v>500</v>
      </c>
      <c r="E64" s="59" t="s">
        <v>32</v>
      </c>
      <c r="F64" s="60" t="s">
        <v>32</v>
      </c>
      <c r="H64" s="97" t="s">
        <v>59</v>
      </c>
      <c r="I64" s="19"/>
      <c r="K64" s="80"/>
      <c r="L64" s="80"/>
      <c r="M64" s="19"/>
      <c r="N64" s="19"/>
    </row>
    <row r="65" spans="2:14" s="20" customFormat="1" ht="16.5">
      <c r="B65" s="126"/>
      <c r="C65" s="126"/>
      <c r="D65" s="126"/>
      <c r="E65" s="126"/>
      <c r="F65" s="126"/>
      <c r="H65" s="100"/>
      <c r="I65" s="100"/>
      <c r="J65" s="100"/>
      <c r="K65" s="101"/>
      <c r="L65" s="80"/>
      <c r="M65" s="19"/>
      <c r="N65" s="19"/>
    </row>
    <row r="66" spans="2:14" s="20" customFormat="1" ht="26.25">
      <c r="B66" s="81"/>
      <c r="C66" s="82"/>
      <c r="D66" s="83"/>
      <c r="E66" s="83"/>
      <c r="F66" s="82"/>
      <c r="H66" s="78"/>
      <c r="I66" s="78"/>
      <c r="J66" s="77"/>
      <c r="K66" s="80"/>
      <c r="L66" s="80"/>
      <c r="M66" s="19"/>
      <c r="N66" s="19"/>
    </row>
    <row r="67" spans="2:14" ht="15.75" customHeight="1">
      <c r="H67" s="77"/>
      <c r="I67" s="80"/>
      <c r="J67" s="80"/>
      <c r="K67" s="80"/>
      <c r="L67" s="80"/>
    </row>
    <row r="68" spans="2:14">
      <c r="H68" s="77"/>
      <c r="I68" s="80"/>
      <c r="J68" s="80"/>
      <c r="K68" s="80"/>
      <c r="L68" s="80"/>
    </row>
    <row r="69" spans="2:14">
      <c r="H69" s="80"/>
      <c r="I69" s="80"/>
      <c r="J69" s="80"/>
      <c r="K69" s="80"/>
      <c r="L69" s="80"/>
    </row>
    <row r="70" spans="2:14">
      <c r="H70" s="80"/>
      <c r="I70" s="80"/>
      <c r="J70" s="80"/>
      <c r="K70" s="80"/>
      <c r="L70" s="80"/>
    </row>
    <row r="71" spans="2:14">
      <c r="H71" s="80"/>
      <c r="I71" s="80"/>
      <c r="J71" s="80"/>
      <c r="K71" s="80"/>
      <c r="L71" s="80"/>
    </row>
    <row r="72" spans="2:14">
      <c r="H72" s="80"/>
      <c r="I72" s="80"/>
      <c r="J72" s="80"/>
      <c r="K72" s="80"/>
      <c r="L72" s="80"/>
    </row>
    <row r="73" spans="2:14">
      <c r="H73" s="80"/>
      <c r="I73" s="80"/>
      <c r="J73" s="80"/>
      <c r="K73" s="80"/>
      <c r="L73" s="80"/>
    </row>
    <row r="74" spans="2:14">
      <c r="H74" s="80"/>
      <c r="I74" s="80"/>
      <c r="J74" s="80"/>
      <c r="K74" s="80"/>
      <c r="L74" s="80"/>
    </row>
    <row r="75" spans="2:14">
      <c r="H75" s="80"/>
      <c r="I75" s="80"/>
      <c r="J75" s="80"/>
      <c r="K75" s="80"/>
      <c r="L75" s="80"/>
    </row>
    <row r="76" spans="2:14">
      <c r="H76" s="80"/>
      <c r="I76" s="80"/>
      <c r="J76" s="80"/>
      <c r="K76" s="80"/>
      <c r="L76" s="80"/>
    </row>
    <row r="77" spans="2:14">
      <c r="H77" s="80"/>
      <c r="I77" s="80"/>
      <c r="J77" s="80"/>
      <c r="K77" s="80"/>
      <c r="L77" s="80"/>
    </row>
    <row r="78" spans="2:14">
      <c r="H78" s="80"/>
      <c r="I78" s="80"/>
      <c r="J78" s="80"/>
      <c r="K78" s="80"/>
      <c r="L78" s="80"/>
    </row>
    <row r="79" spans="2:14">
      <c r="H79" s="80"/>
      <c r="I79" s="80"/>
      <c r="J79" s="80"/>
      <c r="K79" s="80"/>
      <c r="L79" s="80"/>
    </row>
    <row r="80" spans="2:14">
      <c r="H80" s="80"/>
      <c r="I80" s="80"/>
      <c r="J80" s="80"/>
      <c r="K80" s="80"/>
      <c r="L80" s="80"/>
    </row>
    <row r="81" spans="8:12">
      <c r="H81" s="80"/>
      <c r="I81" s="80"/>
      <c r="J81" s="80"/>
      <c r="K81" s="80"/>
      <c r="L81" s="80"/>
    </row>
    <row r="82" spans="8:12">
      <c r="H82" s="80"/>
      <c r="I82" s="80"/>
      <c r="J82" s="80"/>
      <c r="K82" s="80"/>
      <c r="L82" s="80"/>
    </row>
    <row r="83" spans="8:12">
      <c r="H83" s="80"/>
      <c r="I83" s="80"/>
      <c r="J83" s="80"/>
      <c r="K83" s="80"/>
      <c r="L83" s="80"/>
    </row>
    <row r="84" spans="8:12">
      <c r="H84" s="80"/>
      <c r="I84" s="80"/>
      <c r="J84" s="80"/>
      <c r="K84" s="80"/>
      <c r="L84" s="80"/>
    </row>
    <row r="85" spans="8:12">
      <c r="H85" s="80"/>
      <c r="I85" s="80"/>
      <c r="J85" s="80"/>
      <c r="K85" s="80"/>
      <c r="L85" s="80"/>
    </row>
    <row r="86" spans="8:12">
      <c r="H86" s="80"/>
      <c r="I86" s="80"/>
      <c r="J86" s="80"/>
      <c r="K86" s="80"/>
      <c r="L86" s="80"/>
    </row>
    <row r="87" spans="8:12">
      <c r="H87" s="80"/>
      <c r="I87" s="80"/>
      <c r="J87" s="80"/>
      <c r="K87" s="80"/>
      <c r="L87" s="80"/>
    </row>
    <row r="88" spans="8:12">
      <c r="H88" s="80"/>
      <c r="I88" s="80"/>
      <c r="J88" s="80"/>
      <c r="K88" s="80"/>
      <c r="L88" s="80"/>
    </row>
    <row r="89" spans="8:12">
      <c r="H89" s="80"/>
      <c r="I89" s="80"/>
      <c r="J89" s="80"/>
      <c r="K89" s="80"/>
      <c r="L89" s="80"/>
    </row>
    <row r="90" spans="8:12">
      <c r="H90" s="80"/>
      <c r="I90" s="80"/>
      <c r="J90" s="80"/>
    </row>
    <row r="91" spans="8:12">
      <c r="H91" s="80"/>
      <c r="I91" s="80"/>
      <c r="J91" s="80"/>
    </row>
    <row r="92" spans="8:12">
      <c r="H92" s="80"/>
      <c r="I92" s="80"/>
      <c r="J92" s="80"/>
    </row>
  </sheetData>
  <mergeCells count="48">
    <mergeCell ref="I9:I10"/>
    <mergeCell ref="B22:F22"/>
    <mergeCell ref="H28:I28"/>
    <mergeCell ref="C1:F1"/>
    <mergeCell ref="I1:L1"/>
    <mergeCell ref="C2:F2"/>
    <mergeCell ref="I2:L2"/>
    <mergeCell ref="C3:F3"/>
    <mergeCell ref="I3:L3"/>
    <mergeCell ref="C4:F4"/>
    <mergeCell ref="C5:F5"/>
    <mergeCell ref="I5:L5"/>
    <mergeCell ref="B7:F7"/>
    <mergeCell ref="H7:J7"/>
    <mergeCell ref="J9:J10"/>
    <mergeCell ref="E10:E11"/>
    <mergeCell ref="B9:B11"/>
    <mergeCell ref="C9:C11"/>
    <mergeCell ref="D9:D11"/>
    <mergeCell ref="F9:F11"/>
    <mergeCell ref="H9:H10"/>
    <mergeCell ref="F31:F32"/>
    <mergeCell ref="H32:I32"/>
    <mergeCell ref="B12:F12"/>
    <mergeCell ref="B15:F15"/>
    <mergeCell ref="B18:F18"/>
    <mergeCell ref="H17:I17"/>
    <mergeCell ref="B65:F65"/>
    <mergeCell ref="B50:B51"/>
    <mergeCell ref="C50:C51"/>
    <mergeCell ref="D50:D51"/>
    <mergeCell ref="F50:F51"/>
    <mergeCell ref="I4:M4"/>
    <mergeCell ref="B52:F52"/>
    <mergeCell ref="B55:F55"/>
    <mergeCell ref="B58:F59"/>
    <mergeCell ref="H63:J63"/>
    <mergeCell ref="B36:F37"/>
    <mergeCell ref="B33:F33"/>
    <mergeCell ref="H33:I33"/>
    <mergeCell ref="B40:F40"/>
    <mergeCell ref="H39:I39"/>
    <mergeCell ref="B47:F47"/>
    <mergeCell ref="B29:F29"/>
    <mergeCell ref="H23:I23"/>
    <mergeCell ref="B31:B32"/>
    <mergeCell ref="C31:C32"/>
    <mergeCell ref="D31:D32"/>
  </mergeCells>
  <pageMargins left="0" right="0" top="0" bottom="0" header="0" footer="0"/>
  <pageSetup paperSize="9"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декабрь-май</vt:lpstr>
      <vt:lpstr>'декабрь-май'!Область_печати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Аллюр</cp:lastModifiedBy>
  <cp:lastPrinted>2014-01-23T09:14:47Z</cp:lastPrinted>
  <dcterms:created xsi:type="dcterms:W3CDTF">2011-09-20T16:31:25Z</dcterms:created>
  <dcterms:modified xsi:type="dcterms:W3CDTF">2014-01-23T09:21:55Z</dcterms:modified>
</cp:coreProperties>
</file>